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4-2026\проект решения\"/>
    </mc:Choice>
  </mc:AlternateContent>
  <bookViews>
    <workbookView xWindow="0" yWindow="0" windowWidth="28800" windowHeight="11835" activeTab="2"/>
  </bookViews>
  <sheets>
    <sheet name="приложение 6" sheetId="9" r:id="rId1"/>
    <sheet name="приложение 5" sheetId="5" r:id="rId2"/>
    <sheet name="приложение 3   " sheetId="8" r:id="rId3"/>
    <sheet name="приложение 2   " sheetId="1" r:id="rId4"/>
    <sheet name="приложение 1" sheetId="7" r:id="rId5"/>
  </sheets>
  <definedNames>
    <definedName name="_xlnm.Print_Titles" localSheetId="4">'приложение 1'!$4:$4</definedName>
    <definedName name="_xlnm.Print_Titles" localSheetId="3">'приложение 2   '!$9:$9</definedName>
    <definedName name="_xlnm.Print_Titles" localSheetId="2">'приложение 3   '!$9:$9</definedName>
    <definedName name="_xlnm.Print_Titles" localSheetId="1">'приложение 5'!$9:$9</definedName>
    <definedName name="_xlnm.Print_Titles" localSheetId="0">'приложение 6'!$9:$9</definedName>
    <definedName name="_xlnm.Print_Area" localSheetId="4">'приложение 1'!$A$1:$E$24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G116" i="8"/>
  <c r="G106" i="8"/>
  <c r="H106" i="8"/>
  <c r="G100" i="8"/>
  <c r="H100" i="8"/>
  <c r="G94" i="8"/>
  <c r="H94" i="8"/>
  <c r="G91" i="8"/>
  <c r="H91" i="8"/>
  <c r="G88" i="8"/>
  <c r="H88" i="8"/>
  <c r="G85" i="8"/>
  <c r="H85" i="8"/>
  <c r="F106" i="8"/>
  <c r="F100" i="8"/>
  <c r="F94" i="8"/>
  <c r="F91" i="8"/>
  <c r="F88" i="8"/>
  <c r="F85" i="8"/>
  <c r="F83" i="8"/>
  <c r="G83" i="8"/>
  <c r="H83" i="8"/>
  <c r="F97" i="8"/>
  <c r="F98" i="8"/>
  <c r="F103" i="8"/>
  <c r="F104" i="8"/>
  <c r="H45" i="8"/>
  <c r="G45" i="8"/>
  <c r="F45" i="8"/>
  <c r="H25" i="8"/>
  <c r="G25" i="8"/>
  <c r="F25" i="8"/>
  <c r="H24" i="8"/>
  <c r="G24" i="8"/>
  <c r="F24" i="8"/>
  <c r="H49" i="8"/>
  <c r="H48" i="8" s="1"/>
  <c r="G49" i="8"/>
  <c r="G48" i="8" s="1"/>
  <c r="F49" i="8"/>
  <c r="F48" i="8"/>
  <c r="H121" i="1"/>
  <c r="H141" i="1"/>
  <c r="I141" i="1"/>
  <c r="H142" i="1"/>
  <c r="I142" i="1"/>
  <c r="G166" i="1"/>
  <c r="G142" i="1"/>
  <c r="G141" i="1"/>
  <c r="H111" i="1"/>
  <c r="I111" i="1"/>
  <c r="H105" i="1"/>
  <c r="I105" i="1"/>
  <c r="H99" i="1"/>
  <c r="I99" i="1"/>
  <c r="H96" i="1"/>
  <c r="I96" i="1"/>
  <c r="H93" i="1"/>
  <c r="I93" i="1"/>
  <c r="H90" i="1"/>
  <c r="I90" i="1"/>
  <c r="H88" i="1"/>
  <c r="I88" i="1"/>
  <c r="G99" i="1"/>
  <c r="G105" i="1"/>
  <c r="G93" i="1"/>
  <c r="G96" i="1"/>
  <c r="I49" i="1"/>
  <c r="H49" i="1"/>
  <c r="G49" i="1"/>
  <c r="G82" i="8" l="1"/>
  <c r="G81" i="8" s="1"/>
  <c r="H82" i="8"/>
  <c r="H81" i="8" s="1"/>
  <c r="H53" i="1" l="1"/>
  <c r="I53" i="1"/>
  <c r="G53" i="1"/>
  <c r="H52" i="1" l="1"/>
  <c r="I52" i="1"/>
  <c r="G52" i="1"/>
  <c r="H124" i="9" l="1"/>
  <c r="H123" i="9" s="1"/>
  <c r="H121" i="9" s="1"/>
  <c r="G124" i="9"/>
  <c r="G123" i="9" s="1"/>
  <c r="G121" i="9" s="1"/>
  <c r="F124" i="9"/>
  <c r="F123" i="9" s="1"/>
  <c r="F121" i="9" s="1"/>
  <c r="H119" i="9"/>
  <c r="H117" i="9" s="1"/>
  <c r="G119" i="9"/>
  <c r="G117" i="9" s="1"/>
  <c r="F119" i="9"/>
  <c r="F117" i="9" s="1"/>
  <c r="H115" i="9"/>
  <c r="H114" i="9" s="1"/>
  <c r="G115" i="9"/>
  <c r="G114" i="9" s="1"/>
  <c r="F115" i="9"/>
  <c r="F114" i="9" s="1"/>
  <c r="F113" i="9"/>
  <c r="F112" i="9" s="1"/>
  <c r="F111" i="9" s="1"/>
  <c r="H112" i="9"/>
  <c r="H111" i="9" s="1"/>
  <c r="G112" i="9"/>
  <c r="G111" i="9" s="1"/>
  <c r="F106" i="9"/>
  <c r="F104" i="9"/>
  <c r="F103" i="9" s="1"/>
  <c r="F101" i="9"/>
  <c r="F100" i="9"/>
  <c r="F98" i="9"/>
  <c r="F97" i="9"/>
  <c r="F95" i="9"/>
  <c r="F94" i="9"/>
  <c r="F92" i="9"/>
  <c r="F91" i="9"/>
  <c r="F89" i="9"/>
  <c r="F88" i="9"/>
  <c r="F86" i="9"/>
  <c r="F85" i="9"/>
  <c r="F83" i="9"/>
  <c r="F82" i="9"/>
  <c r="H80" i="9"/>
  <c r="H79" i="9" s="1"/>
  <c r="H76" i="9" s="1"/>
  <c r="G80" i="9"/>
  <c r="G79" i="9" s="1"/>
  <c r="G78" i="9" s="1"/>
  <c r="F80" i="9"/>
  <c r="H74" i="9"/>
  <c r="H73" i="9" s="1"/>
  <c r="H72" i="9" s="1"/>
  <c r="H70" i="9" s="1"/>
  <c r="G74" i="9"/>
  <c r="G73" i="9" s="1"/>
  <c r="G72" i="9" s="1"/>
  <c r="G70" i="9" s="1"/>
  <c r="F74" i="9"/>
  <c r="F73" i="9" s="1"/>
  <c r="F72" i="9" s="1"/>
  <c r="F70" i="9" s="1"/>
  <c r="F68" i="9"/>
  <c r="F67" i="9" s="1"/>
  <c r="H66" i="9"/>
  <c r="H65" i="9" s="1"/>
  <c r="G66" i="9"/>
  <c r="F65" i="9"/>
  <c r="H63" i="9"/>
  <c r="H62" i="9" s="1"/>
  <c r="G63" i="9"/>
  <c r="G62" i="9" s="1"/>
  <c r="F63" i="9"/>
  <c r="F62" i="9" s="1"/>
  <c r="F61" i="9" s="1"/>
  <c r="H59" i="9"/>
  <c r="H58" i="9" s="1"/>
  <c r="G59" i="9"/>
  <c r="G58" i="9" s="1"/>
  <c r="F59" i="9"/>
  <c r="F58" i="9" s="1"/>
  <c r="H56" i="9"/>
  <c r="H55" i="9" s="1"/>
  <c r="G56" i="9"/>
  <c r="G55" i="9" s="1"/>
  <c r="F56" i="9"/>
  <c r="F55" i="9" s="1"/>
  <c r="F54" i="9" s="1"/>
  <c r="H51" i="9"/>
  <c r="H50" i="9" s="1"/>
  <c r="H49" i="9" s="1"/>
  <c r="G51" i="9"/>
  <c r="G50" i="9" s="1"/>
  <c r="G49" i="9" s="1"/>
  <c r="F51" i="9"/>
  <c r="F50" i="9" s="1"/>
  <c r="F49" i="9" s="1"/>
  <c r="H45" i="9"/>
  <c r="H44" i="9" s="1"/>
  <c r="H43" i="9" s="1"/>
  <c r="G45" i="9"/>
  <c r="G44" i="9" s="1"/>
  <c r="G43" i="9" s="1"/>
  <c r="F45" i="9"/>
  <c r="F44" i="9" s="1"/>
  <c r="F43" i="9" s="1"/>
  <c r="F42" i="9" s="1"/>
  <c r="H40" i="9"/>
  <c r="H39" i="9" s="1"/>
  <c r="G40" i="9"/>
  <c r="G39" i="9" s="1"/>
  <c r="F40" i="9"/>
  <c r="F39" i="9" s="1"/>
  <c r="H36" i="9"/>
  <c r="H35" i="9" s="1"/>
  <c r="H34" i="9" s="1"/>
  <c r="G36" i="9"/>
  <c r="G35" i="9" s="1"/>
  <c r="G34" i="9" s="1"/>
  <c r="F36" i="9"/>
  <c r="F35" i="9" s="1"/>
  <c r="F34" i="9" s="1"/>
  <c r="H24" i="9"/>
  <c r="H23" i="9" s="1"/>
  <c r="H19" i="9" s="1"/>
  <c r="G24" i="9"/>
  <c r="G23" i="9" s="1"/>
  <c r="G21" i="9" s="1"/>
  <c r="F24" i="9"/>
  <c r="F23" i="9" s="1"/>
  <c r="F19" i="9" s="1"/>
  <c r="H17" i="9"/>
  <c r="H16" i="9" s="1"/>
  <c r="H15" i="9" s="1"/>
  <c r="G17" i="9"/>
  <c r="G16" i="9" s="1"/>
  <c r="F17" i="9"/>
  <c r="F16" i="9" s="1"/>
  <c r="F15" i="9" s="1"/>
  <c r="G15" i="9"/>
  <c r="E16" i="5"/>
  <c r="F16" i="5"/>
  <c r="D16" i="5"/>
  <c r="H23" i="8"/>
  <c r="H22" i="8" s="1"/>
  <c r="G23" i="8"/>
  <c r="G22" i="8" s="1"/>
  <c r="G19" i="8" s="1"/>
  <c r="F23" i="8"/>
  <c r="F22" i="8" s="1"/>
  <c r="H127" i="8"/>
  <c r="H126" i="8" s="1"/>
  <c r="H125" i="8" s="1"/>
  <c r="H124" i="8" s="1"/>
  <c r="G127" i="8"/>
  <c r="G126" i="8" s="1"/>
  <c r="G125" i="8" s="1"/>
  <c r="G124" i="8" s="1"/>
  <c r="F127" i="8"/>
  <c r="F126" i="8" s="1"/>
  <c r="F125" i="8" s="1"/>
  <c r="F124" i="8" s="1"/>
  <c r="H122" i="8"/>
  <c r="G122" i="8"/>
  <c r="G121" i="8" s="1"/>
  <c r="G120" i="8" s="1"/>
  <c r="F122" i="8"/>
  <c r="F121" i="8" s="1"/>
  <c r="F120" i="8" s="1"/>
  <c r="H121" i="8"/>
  <c r="H120" i="8" s="1"/>
  <c r="H118" i="8"/>
  <c r="H117" i="8" s="1"/>
  <c r="G118" i="8"/>
  <c r="G117" i="8" s="1"/>
  <c r="F118" i="8"/>
  <c r="F117" i="8" s="1"/>
  <c r="F115" i="8"/>
  <c r="F114" i="8" s="1"/>
  <c r="F113" i="8" s="1"/>
  <c r="F112" i="8" s="1"/>
  <c r="F111" i="8" s="1"/>
  <c r="H115" i="8"/>
  <c r="H114" i="8" s="1"/>
  <c r="G115" i="8"/>
  <c r="G114" i="8" s="1"/>
  <c r="F109" i="8"/>
  <c r="F82" i="8" s="1"/>
  <c r="F81" i="8" s="1"/>
  <c r="H80" i="8"/>
  <c r="H79" i="8" s="1"/>
  <c r="G80" i="8"/>
  <c r="G79" i="8" s="1"/>
  <c r="H77" i="8"/>
  <c r="H76" i="8" s="1"/>
  <c r="H75" i="8" s="1"/>
  <c r="H74" i="8" s="1"/>
  <c r="H73" i="8" s="1"/>
  <c r="G77" i="8"/>
  <c r="G76" i="8" s="1"/>
  <c r="G75" i="8" s="1"/>
  <c r="G74" i="8" s="1"/>
  <c r="G73" i="8" s="1"/>
  <c r="F77" i="8"/>
  <c r="F76" i="8" s="1"/>
  <c r="F75" i="8" s="1"/>
  <c r="F74" i="8" s="1"/>
  <c r="F73" i="8" s="1"/>
  <c r="F71" i="8"/>
  <c r="F70" i="8" s="1"/>
  <c r="H68" i="8"/>
  <c r="F68" i="8"/>
  <c r="H66" i="8"/>
  <c r="H65" i="8" s="1"/>
  <c r="G66" i="8"/>
  <c r="G65" i="8" s="1"/>
  <c r="F66" i="8"/>
  <c r="F65" i="8" s="1"/>
  <c r="F64" i="8" s="1"/>
  <c r="H62" i="8"/>
  <c r="H61" i="8" s="1"/>
  <c r="G62" i="8"/>
  <c r="G61" i="8" s="1"/>
  <c r="F62" i="8"/>
  <c r="F61" i="8" s="1"/>
  <c r="H59" i="8"/>
  <c r="H58" i="8" s="1"/>
  <c r="G59" i="8"/>
  <c r="G58" i="8" s="1"/>
  <c r="F59" i="8"/>
  <c r="F58" i="8" s="1"/>
  <c r="H54" i="8"/>
  <c r="H53" i="8" s="1"/>
  <c r="H52" i="8" s="1"/>
  <c r="H51" i="8" s="1"/>
  <c r="G54" i="8"/>
  <c r="G53" i="8" s="1"/>
  <c r="G52" i="8" s="1"/>
  <c r="G51" i="8" s="1"/>
  <c r="F54" i="8"/>
  <c r="F53" i="8" s="1"/>
  <c r="F52" i="8" s="1"/>
  <c r="F51" i="8" s="1"/>
  <c r="H44" i="8"/>
  <c r="H43" i="8" s="1"/>
  <c r="G44" i="8"/>
  <c r="G43" i="8" s="1"/>
  <c r="F44" i="8"/>
  <c r="F43" i="8" s="1"/>
  <c r="H40" i="8"/>
  <c r="H39" i="8" s="1"/>
  <c r="G40" i="8"/>
  <c r="G39" i="8" s="1"/>
  <c r="F40" i="8"/>
  <c r="F39" i="8" s="1"/>
  <c r="H36" i="8"/>
  <c r="H35" i="8" s="1"/>
  <c r="G36" i="8"/>
  <c r="G35" i="8" s="1"/>
  <c r="F36" i="8"/>
  <c r="F35" i="8" s="1"/>
  <c r="H17" i="8"/>
  <c r="H16" i="8" s="1"/>
  <c r="G17" i="8"/>
  <c r="G16" i="8" s="1"/>
  <c r="F17" i="8"/>
  <c r="F16" i="8" s="1"/>
  <c r="D19" i="7"/>
  <c r="D18" i="7" s="1"/>
  <c r="D15" i="7" s="1"/>
  <c r="E19" i="7"/>
  <c r="E18" i="7" s="1"/>
  <c r="E15" i="7" s="1"/>
  <c r="D16" i="7"/>
  <c r="E16" i="7"/>
  <c r="D6" i="7"/>
  <c r="E6" i="7"/>
  <c r="D9" i="7"/>
  <c r="D8" i="7" s="1"/>
  <c r="E9" i="7"/>
  <c r="E8" i="7" s="1"/>
  <c r="C19" i="7"/>
  <c r="I139" i="1"/>
  <c r="I138" i="1" s="1"/>
  <c r="H139" i="1"/>
  <c r="H138" i="1" s="1"/>
  <c r="H73" i="1"/>
  <c r="I73" i="1"/>
  <c r="G73" i="1"/>
  <c r="H34" i="8" l="1"/>
  <c r="H33" i="8"/>
  <c r="F34" i="8"/>
  <c r="F33" i="8"/>
  <c r="G34" i="8"/>
  <c r="G33" i="8"/>
  <c r="F110" i="9"/>
  <c r="F108" i="9" s="1"/>
  <c r="G54" i="9"/>
  <c r="F79" i="9"/>
  <c r="F76" i="9" s="1"/>
  <c r="G110" i="9"/>
  <c r="G108" i="9" s="1"/>
  <c r="F13" i="9"/>
  <c r="H20" i="9"/>
  <c r="G76" i="9"/>
  <c r="H110" i="9"/>
  <c r="H108" i="9" s="1"/>
  <c r="G13" i="9"/>
  <c r="G20" i="9"/>
  <c r="H54" i="9"/>
  <c r="H13" i="9"/>
  <c r="H21" i="9"/>
  <c r="H78" i="9"/>
  <c r="G19" i="9"/>
  <c r="F20" i="9"/>
  <c r="F21" i="9"/>
  <c r="G113" i="8"/>
  <c r="G112" i="8" s="1"/>
  <c r="G111" i="8" s="1"/>
  <c r="H57" i="8"/>
  <c r="H56" i="8" s="1"/>
  <c r="H20" i="8"/>
  <c r="H19" i="8"/>
  <c r="H21" i="8"/>
  <c r="F21" i="8"/>
  <c r="F19" i="8"/>
  <c r="F20" i="8"/>
  <c r="G20" i="8"/>
  <c r="G21" i="8"/>
  <c r="H15" i="8"/>
  <c r="H14" i="8"/>
  <c r="H13" i="8"/>
  <c r="G57" i="8"/>
  <c r="G56" i="8" s="1"/>
  <c r="F13" i="8"/>
  <c r="F57" i="8"/>
  <c r="F56" i="8" s="1"/>
  <c r="H113" i="8"/>
  <c r="H112" i="8" s="1"/>
  <c r="H111" i="8" s="1"/>
  <c r="G14" i="8"/>
  <c r="G13" i="8"/>
  <c r="G15" i="8"/>
  <c r="F42" i="8"/>
  <c r="F15" i="8"/>
  <c r="F14" i="8"/>
  <c r="E5" i="7"/>
  <c r="E21" i="7" s="1"/>
  <c r="D5" i="7"/>
  <c r="D21" i="7" s="1"/>
  <c r="I135" i="1"/>
  <c r="I137" i="1"/>
  <c r="I136" i="1"/>
  <c r="H135" i="1"/>
  <c r="H137" i="1"/>
  <c r="H136" i="1"/>
  <c r="F78" i="9" l="1"/>
  <c r="G12" i="9"/>
  <c r="G11" i="9" s="1"/>
  <c r="G138" i="9" s="1"/>
  <c r="F12" i="9"/>
  <c r="F138" i="9" s="1"/>
  <c r="H12" i="9"/>
  <c r="H11" i="9" s="1"/>
  <c r="H138" i="9" s="1"/>
  <c r="G12" i="8"/>
  <c r="G11" i="8" s="1"/>
  <c r="G141" i="8" s="1"/>
  <c r="F12" i="8"/>
  <c r="F80" i="8"/>
  <c r="F79" i="8" s="1"/>
  <c r="H12" i="8"/>
  <c r="H11" i="8" s="1"/>
  <c r="H141" i="8" s="1"/>
  <c r="H133" i="1"/>
  <c r="H132" i="1" s="1"/>
  <c r="I133" i="1"/>
  <c r="I132" i="1" s="1"/>
  <c r="I131" i="1" s="1"/>
  <c r="I130" i="1" s="1"/>
  <c r="H123" i="1"/>
  <c r="H122" i="1" s="1"/>
  <c r="I123" i="1"/>
  <c r="I122" i="1" s="1"/>
  <c r="H120" i="1"/>
  <c r="H119" i="1" s="1"/>
  <c r="I120" i="1"/>
  <c r="I119" i="1" s="1"/>
  <c r="H128" i="1"/>
  <c r="I128" i="1"/>
  <c r="H82" i="1"/>
  <c r="H81" i="1" s="1"/>
  <c r="H80" i="1" s="1"/>
  <c r="H79" i="1" s="1"/>
  <c r="H78" i="1" s="1"/>
  <c r="I82" i="1"/>
  <c r="I81" i="1" s="1"/>
  <c r="I80" i="1" s="1"/>
  <c r="I79" i="1" s="1"/>
  <c r="I78" i="1" s="1"/>
  <c r="H71" i="1"/>
  <c r="H70" i="1" s="1"/>
  <c r="I71" i="1"/>
  <c r="I70" i="1" s="1"/>
  <c r="H67" i="1"/>
  <c r="H66" i="1" s="1"/>
  <c r="I67" i="1"/>
  <c r="I66" i="1" s="1"/>
  <c r="I64" i="1"/>
  <c r="I63" i="1" s="1"/>
  <c r="H64" i="1"/>
  <c r="H63" i="1" s="1"/>
  <c r="H59" i="1"/>
  <c r="H58" i="1" s="1"/>
  <c r="I59" i="1"/>
  <c r="I58" i="1" s="1"/>
  <c r="H48" i="1"/>
  <c r="H47" i="1" s="1"/>
  <c r="I48" i="1"/>
  <c r="I47" i="1" s="1"/>
  <c r="H44" i="1"/>
  <c r="H43" i="1" s="1"/>
  <c r="I44" i="1"/>
  <c r="I43" i="1" s="1"/>
  <c r="H17" i="1"/>
  <c r="H16" i="1" s="1"/>
  <c r="I17" i="1"/>
  <c r="I16" i="1" s="1"/>
  <c r="I14" i="1" s="1"/>
  <c r="H87" i="1"/>
  <c r="I87" i="1"/>
  <c r="I86" i="1" s="1"/>
  <c r="G88" i="1"/>
  <c r="H40" i="1"/>
  <c r="H39" i="1" s="1"/>
  <c r="I40" i="1"/>
  <c r="I39" i="1" s="1"/>
  <c r="G40" i="1"/>
  <c r="G48" i="1"/>
  <c r="G47" i="1" s="1"/>
  <c r="G139" i="1"/>
  <c r="G44" i="1"/>
  <c r="G43" i="1" s="1"/>
  <c r="G128" i="1"/>
  <c r="F11" i="9" l="1"/>
  <c r="F141" i="8"/>
  <c r="F11" i="8"/>
  <c r="G126" i="1"/>
  <c r="G125" i="1" s="1"/>
  <c r="G127" i="1"/>
  <c r="H126" i="1"/>
  <c r="H125" i="1" s="1"/>
  <c r="H127" i="1"/>
  <c r="I126" i="1"/>
  <c r="I125" i="1" s="1"/>
  <c r="I127" i="1"/>
  <c r="H131" i="1"/>
  <c r="H130" i="1" s="1"/>
  <c r="I57" i="1"/>
  <c r="I56" i="1" s="1"/>
  <c r="H57" i="1"/>
  <c r="H56" i="1" s="1"/>
  <c r="H118" i="1"/>
  <c r="H117" i="1" s="1"/>
  <c r="H116" i="1" s="1"/>
  <c r="I118" i="1"/>
  <c r="I117" i="1" s="1"/>
  <c r="I116" i="1" s="1"/>
  <c r="H62" i="1"/>
  <c r="H61" i="1" s="1"/>
  <c r="I62" i="1"/>
  <c r="I61" i="1" s="1"/>
  <c r="H13" i="1"/>
  <c r="H14" i="1"/>
  <c r="I15" i="1"/>
  <c r="I13" i="1"/>
  <c r="H15" i="1"/>
  <c r="H86" i="1"/>
  <c r="H85" i="1"/>
  <c r="H84" i="1" s="1"/>
  <c r="I85" i="1"/>
  <c r="I84" i="1" s="1"/>
  <c r="I38" i="1"/>
  <c r="I37" i="1"/>
  <c r="H37" i="1"/>
  <c r="H38" i="1"/>
  <c r="I12" i="1" l="1"/>
  <c r="I11" i="1" s="1"/>
  <c r="I147" i="1" s="1"/>
  <c r="I167" i="1" s="1"/>
  <c r="H12" i="1"/>
  <c r="H11" i="1" s="1"/>
  <c r="H147" i="1" s="1"/>
  <c r="H167" i="1" s="1"/>
  <c r="C16" i="7"/>
  <c r="C13" i="7"/>
  <c r="C12" i="7" s="1"/>
  <c r="C11" i="7" s="1"/>
  <c r="G59" i="1" l="1"/>
  <c r="G58" i="1" s="1"/>
  <c r="G57" i="1" l="1"/>
  <c r="G56" i="1" s="1"/>
  <c r="C18" i="7"/>
  <c r="C15" i="7" s="1"/>
  <c r="C9" i="7"/>
  <c r="C8" i="7" s="1"/>
  <c r="C6" i="7"/>
  <c r="C5" i="7" l="1"/>
  <c r="C21" i="7" s="1"/>
  <c r="G76" i="1" l="1"/>
  <c r="G75" i="1" s="1"/>
  <c r="G133" i="1"/>
  <c r="G132" i="1" s="1"/>
  <c r="G131" i="1" s="1"/>
  <c r="G130" i="1" s="1"/>
  <c r="G123" i="1"/>
  <c r="G122" i="1" s="1"/>
  <c r="G120" i="1"/>
  <c r="G119" i="1" s="1"/>
  <c r="G114" i="1"/>
  <c r="G111" i="1"/>
  <c r="G109" i="1"/>
  <c r="G108" i="1"/>
  <c r="G103" i="1"/>
  <c r="G102" i="1"/>
  <c r="G90" i="1"/>
  <c r="G91" i="1"/>
  <c r="G82" i="1"/>
  <c r="G81" i="1" s="1"/>
  <c r="G80" i="1" s="1"/>
  <c r="G79" i="1" s="1"/>
  <c r="G78" i="1" s="1"/>
  <c r="G71" i="1"/>
  <c r="G70" i="1" s="1"/>
  <c r="G69" i="1" s="1"/>
  <c r="G67" i="1"/>
  <c r="G66" i="1" s="1"/>
  <c r="G64" i="1"/>
  <c r="G63" i="1" s="1"/>
  <c r="G17" i="1"/>
  <c r="G16" i="1" s="1"/>
  <c r="G118" i="1" l="1"/>
  <c r="G117" i="1" s="1"/>
  <c r="G116" i="1" s="1"/>
  <c r="G138" i="1"/>
  <c r="G39" i="1"/>
  <c r="G37" i="1" s="1"/>
  <c r="G15" i="1"/>
  <c r="G14" i="1"/>
  <c r="G62" i="1"/>
  <c r="G61" i="1" s="1"/>
  <c r="G87" i="1"/>
  <c r="G86" i="1" s="1"/>
  <c r="G38" i="1" l="1"/>
  <c r="G12" i="1"/>
  <c r="G137" i="1"/>
  <c r="G135" i="1"/>
  <c r="G136" i="1"/>
  <c r="G13" i="1"/>
  <c r="G46" i="1"/>
  <c r="G85" i="1"/>
  <c r="G84" i="1" s="1"/>
  <c r="G11" i="1" l="1"/>
  <c r="G147" i="1" s="1"/>
  <c r="G167" i="1" s="1"/>
</calcChain>
</file>

<file path=xl/sharedStrings.xml><?xml version="1.0" encoding="utf-8"?>
<sst xmlns="http://schemas.openxmlformats.org/spreadsheetml/2006/main" count="1530" uniqueCount="214">
  <si>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</si>
  <si>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</si>
  <si>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</si>
  <si>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</si>
  <si>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</si>
  <si>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</si>
  <si>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</si>
  <si>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</si>
  <si>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</si>
  <si>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</si>
  <si>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</si>
  <si>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</si>
  <si>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</si>
  <si>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</si>
  <si>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</si>
  <si>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</si>
  <si>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</si>
  <si>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</si>
  <si>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</si>
  <si>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</si>
  <si>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</si>
  <si>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</si>
  <si>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</si>
  <si>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</si>
  <si>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</si>
  <si>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</si>
  <si>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</si>
  <si>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</si>
  <si>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</si>
  <si>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</si>
  <si>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</si>
  <si>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</si>
  <si>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</si>
  <si>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</si>
  <si>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</si>
  <si>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</si>
  <si>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</si>
  <si>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</si>
  <si>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</si>
  <si>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</si>
  <si>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</si>
  <si>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</si>
  <si>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</si>
  <si>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</si>
  <si>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</si>
  <si>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</si>
  <si>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</si>
  <si>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</si>
  <si>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</si>
  <si>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</si>
  <si>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</si>
  <si>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</si>
  <si>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</si>
  <si>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</si>
  <si>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</si>
  <si>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</si>
  <si>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</si>
  <si>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</si>
  <si>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</si>
  <si>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</si>
  <si>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</si>
  <si>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</si>
  <si>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</si>
  <si>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</si>
  <si>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</si>
  <si>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</si>
  <si>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</si>
  <si>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</si>
  <si>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</si>
  <si>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</si>
  <si>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</si>
  <si>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</si>
  <si>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</si>
  <si>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</si>
  <si>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</si>
  <si>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</si>
  <si>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</si>
  <si>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</si>
  <si>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</si>
  <si>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</si>
  <si>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</si>
  <si>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</si>
  <si>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</si>
  <si>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</si>
  <si>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</si>
  <si>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</si>
  <si>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</si>
  <si>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</si>
  <si>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</si>
  <si>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</si>
  <si>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</si>
  <si>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</si>
  <si>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</si>
  <si>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</si>
  <si>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</si>
  <si>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</si>
  <si>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</si>
  <si>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</si>
  <si>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</si>
  <si>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</si>
  <si>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</si>
  <si>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</si>
  <si>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</si>
  <si>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</si>
  <si>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</si>
  <si>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</si>
  <si>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</si>
  <si>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</si>
  <si>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</si>
  <si>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</si>
  <si>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</si>
  <si>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79 0 00 00000</t>
  </si>
  <si>
    <t>79 0 00 Б7301</t>
  </si>
  <si>
    <t xml:space="preserve">Уплата налогов, сборов и иных платежей
</t>
  </si>
  <si>
    <t>Приложение 1</t>
  </si>
  <si>
    <t>№ п/п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</si>
  <si>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</si>
  <si>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</si>
  <si>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</si>
  <si>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Код бюджетной классификации</t>
  </si>
  <si>
    <t>Наименование групп, подгрупп и статей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</si>
  <si>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</si>
  <si>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</si>
  <si>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</si>
  <si>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</si>
  <si>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</si>
  <si>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</si>
  <si>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</si>
  <si>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</si>
  <si>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</si>
  <si>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</si>
  <si>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</si>
  <si>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</si>
  <si>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000 2 00 00000 00 0000 000</t>
  </si>
  <si>
    <t>БЕЗВОЗМЕЗДНЫЕ ПОСТУПЛЕНИЯ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</si>
  <si>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</si>
  <si>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</si>
  <si>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</si>
  <si>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</si>
  <si>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</si>
  <si>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</si>
  <si>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</si>
  <si>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 xml:space="preserve">000 2 02 10000 00 0000 150 </t>
  </si>
  <si>
    <t>930 2 02 15001 03 0000 150</t>
  </si>
  <si>
    <t>000 2 02 30000 00 0000 150</t>
  </si>
  <si>
    <t xml:space="preserve">
000 2 02 30024 00 0000 150
</t>
  </si>
  <si>
    <t xml:space="preserve">930 2 02 30024 03 0000 150
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</si>
  <si>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</si>
  <si>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</si>
  <si>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</si>
  <si>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</si>
  <si>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</si>
  <si>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</si>
  <si>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</si>
  <si>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</si>
  <si>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</si>
  <si>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</si>
  <si>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</si>
  <si>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</si>
  <si>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</si>
  <si>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</si>
  <si>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</si>
  <si>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</si>
  <si>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</si>
  <si>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>Резервные фонды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</si>
  <si>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</si>
  <si>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</si>
  <si>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</si>
  <si>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</si>
  <si>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</si>
  <si>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</si>
  <si>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</si>
  <si>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</si>
  <si>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</si>
  <si>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 xml:space="preserve"> </t>
  </si>
  <si>
    <t xml:space="preserve">08 0 02 71941 </t>
  </si>
  <si>
    <t xml:space="preserve">08 0 02 71941  </t>
  </si>
  <si>
    <t>2024 год</t>
  </si>
  <si>
    <t>Приложение 2</t>
  </si>
  <si>
    <t>Приложение 5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</si>
  <si>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</si>
  <si>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</si>
  <si>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Балаклавского муниципального округа» </t>
  </si>
  <si>
    <t>2025 год</t>
  </si>
  <si>
    <t>СОЦИАЛЬНАЯ ПОЛИТИКА</t>
  </si>
  <si>
    <t>Пенсионное обеспечение</t>
  </si>
  <si>
    <t xml:space="preserve">Расходы по назначению пенсии за выслугу лет, перерасчета ее размера,
выплаты и организации доставки указанной пенсии лицам, замещавшим муниципальные должности и должности муниципальной службы
в органах местного самоуправления
внутригородского муниципального образования города Севастополя
Балаклавский муниципальный округ
</t>
  </si>
  <si>
    <t>Социальное обеспечение и иные выплаты населению</t>
  </si>
  <si>
    <t>76 0 00 П7601</t>
  </si>
  <si>
    <t xml:space="preserve">Муниципальная программа "Информатизация и информационная безопасность 
в МА ВМО Балаклавского МО
 на 2023 – 2025 годы "
</t>
  </si>
  <si>
    <t xml:space="preserve">Мероприятия, направленные на развитие информатизации и информационной безопасности в органах местного самоуправления </t>
  </si>
  <si>
    <t>12 0 00 00000</t>
  </si>
  <si>
    <t>12 0 00 И7201</t>
  </si>
  <si>
    <t>Условно-утверждаемые расходы</t>
  </si>
  <si>
    <t>78 0 00 00000</t>
  </si>
  <si>
    <t>78 0 00 Б7301</t>
  </si>
  <si>
    <t xml:space="preserve">Муниципальная программа "Информатизация и информационная безопасность в МА ВМО Балаклавского МО на 2023 – 2025 годы "
</t>
  </si>
  <si>
    <t>Муниципальная программа "Информатизация и информационная безопасность в МА ВМО Балаклавского МО на 2023 – 2025 годы "</t>
  </si>
  <si>
    <t>исполняющий полномочия председателя Совета                                                                                  Е.А. Бабошкин</t>
  </si>
  <si>
    <t>Приложение 3</t>
  </si>
  <si>
    <t>Приложение 6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</si>
  <si>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«_____» «_______» 20___г. № ______________</t>
  </si>
  <si>
    <t>Доходы бюджета внутригородского муниципального образования города Севастополя Балаклавский  муниципальный округа на 2024 год и плановый период 2025 и 2026 годов</t>
  </si>
  <si>
    <t>2026 год</t>
  </si>
  <si>
    <t>76 0 00 П7602</t>
  </si>
  <si>
    <t xml:space="preserve">Выплаты по обязательствам внутригородского муниципального образования </t>
  </si>
  <si>
    <t>76 0 00 00000</t>
  </si>
  <si>
    <t xml:space="preserve">Расходы по выплате единовременного денежного пособия при выходе на пенсию в размере десяти должностных окладов при наличии стажа муниципальной службы не менее 10 лет за счет средств местного бюджета
внутригородского муниципального образования города Севастополя
Балаклавский муниципальный округ
</t>
  </si>
  <si>
    <t xml:space="preserve">к решению Совета Балаклавского муниципального округа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«__» «__» 20___г. № __________
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</si>
  <si>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</si>
  <si>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Распределение бюджетных ассигнований по разделам, подразделам, целевым статьям, группам видов расходов бюджета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</si>
  <si>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2024 год и плановый период 2025 и 2026 годов»
от «____» «_____» 20____г. № _________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</si>
  <si>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2024 год и плановый период 2025 и 2026 годов</t>
  </si>
  <si>
    <t>Распределение бюджетных ассигнований бюджета внутригородского муниципального образования города Севастополя Балаклавский муниципальный округ по разделам, подразделам классификации расходов бюджетов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</si>
</sst>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164" fontId="26" fillId="0" borderId="0" xfId="0" applyNumberFormat="1" applyFont="1" applyAlignment="1">
      <alignment vertical="top" wrapText="1"/>
    </xf>
    <xf numFmtId="0" fontId="27" fillId="0" borderId="0" xfId="0" applyFont="1"/>
    <xf numFmtId="0" fontId="28" fillId="0" borderId="0" xfId="3" applyAlignment="1" applyProtection="1"/>
    <xf numFmtId="0" fontId="24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164" fontId="19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2" fontId="29" fillId="6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/>
    <xf numFmtId="1" fontId="19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5" fillId="0" borderId="2" xfId="2" applyNumberFormat="1" applyFont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1" fillId="0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49" fontId="15" fillId="0" borderId="2" xfId="2" applyNumberFormat="1" applyFont="1" applyFill="1" applyBorder="1" applyAlignment="1">
      <alignment horizontal="justify" vertical="center" wrapText="1"/>
    </xf>
    <xf numFmtId="49" fontId="21" fillId="0" borderId="2" xfId="2" applyNumberFormat="1" applyFont="1" applyFill="1" applyBorder="1" applyAlignment="1">
      <alignment horizontal="justify" vertical="center" wrapText="1"/>
    </xf>
    <xf numFmtId="49" fontId="15" fillId="0" borderId="2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wrapText="1"/>
    </xf>
    <xf numFmtId="49" fontId="31" fillId="0" borderId="2" xfId="0" applyNumberFormat="1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164" fontId="17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9"/>
  <sheetViews>
    <sheetView topLeftCell="A12" zoomScale="86" zoomScaleNormal="86" workbookViewId="0">
      <selection activeCell="F138" sqref="F138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hidden="1" customWidth="1"/>
    <col min="5" max="5" width="9.5703125" style="2" hidden="1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11" ht="18.75" x14ac:dyDescent="0.25">
      <c r="E1" s="4"/>
      <c r="F1" s="221" t="s">
        <v>200</v>
      </c>
      <c r="G1" s="221"/>
      <c r="H1" s="221"/>
    </row>
    <row r="2" spans="1:11" ht="60" customHeight="1" x14ac:dyDescent="0.25">
      <c r="D2" s="218" t="s">
        <v>208</v>
      </c>
      <c r="E2" s="218"/>
      <c r="F2" s="218"/>
      <c r="G2" s="218"/>
      <c r="H2" s="218"/>
    </row>
    <row r="3" spans="1:11" ht="43.5" customHeight="1" x14ac:dyDescent="0.25">
      <c r="D3" s="218"/>
      <c r="E3" s="218"/>
      <c r="F3" s="218"/>
      <c r="G3" s="218"/>
      <c r="H3" s="218"/>
    </row>
    <row r="4" spans="1:11" ht="4.5" hidden="1" customHeight="1" x14ac:dyDescent="0.25"/>
    <row r="5" spans="1:11" hidden="1" x14ac:dyDescent="0.25"/>
    <row r="6" spans="1:11" hidden="1" x14ac:dyDescent="0.25"/>
    <row r="7" spans="1:11" hidden="1" x14ac:dyDescent="0.25"/>
    <row r="8" spans="1:11" ht="60" customHeight="1" x14ac:dyDescent="0.25">
      <c r="A8" s="219" t="s">
        <v>213</v>
      </c>
      <c r="B8" s="219"/>
      <c r="C8" s="219"/>
      <c r="D8" s="219"/>
      <c r="E8" s="219"/>
      <c r="F8" s="219"/>
      <c r="G8" s="219"/>
      <c r="H8" s="219"/>
    </row>
    <row r="9" spans="1:11" ht="33.75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0" t="s">
        <v>177</v>
      </c>
      <c r="G9" s="10" t="s">
        <v>183</v>
      </c>
      <c r="H9" s="10" t="s">
        <v>203</v>
      </c>
      <c r="I9" s="11"/>
    </row>
    <row r="10" spans="1:11" ht="24" hidden="1" customHeight="1" x14ac:dyDescent="0.25">
      <c r="A10" s="12"/>
      <c r="B10" s="13"/>
      <c r="C10" s="13"/>
      <c r="D10" s="14"/>
      <c r="E10" s="14"/>
      <c r="F10" s="15"/>
      <c r="G10" s="15"/>
      <c r="H10" s="15"/>
    </row>
    <row r="11" spans="1:11" ht="66" hidden="1" customHeight="1" x14ac:dyDescent="0.25">
      <c r="A11" s="16" t="s">
        <v>6</v>
      </c>
      <c r="B11" s="18"/>
      <c r="C11" s="18"/>
      <c r="D11" s="19"/>
      <c r="E11" s="20"/>
      <c r="F11" s="21">
        <f>F12+F70+F76+F108+F121+F117</f>
        <v>119316.40000000001</v>
      </c>
      <c r="G11" s="21">
        <f>G12+G70+G76+G108+G121+G117</f>
        <v>119678.79999999999</v>
      </c>
      <c r="H11" s="21">
        <f>H12+H70+H76+H108+H121+H117</f>
        <v>124460.09999999999</v>
      </c>
    </row>
    <row r="12" spans="1:11" ht="18.75" x14ac:dyDescent="0.3">
      <c r="A12" s="194" t="s">
        <v>7</v>
      </c>
      <c r="B12" s="173" t="s">
        <v>8</v>
      </c>
      <c r="C12" s="173" t="s">
        <v>9</v>
      </c>
      <c r="D12" s="174"/>
      <c r="E12" s="174"/>
      <c r="F12" s="175">
        <f>F14+F22+F33+F48+F53</f>
        <v>27106.6</v>
      </c>
      <c r="G12" s="175">
        <f>G14+G22+G33+G48+G53</f>
        <v>26985.699999999997</v>
      </c>
      <c r="H12" s="175">
        <f>H14+H22+H33+H48+H53</f>
        <v>29752.399999999998</v>
      </c>
      <c r="I12" s="22"/>
    </row>
    <row r="13" spans="1:11" ht="18.75" hidden="1" x14ac:dyDescent="0.25">
      <c r="A13" s="195" t="s">
        <v>10</v>
      </c>
      <c r="B13" s="176" t="s">
        <v>8</v>
      </c>
      <c r="C13" s="176" t="s">
        <v>9</v>
      </c>
      <c r="D13" s="177" t="s">
        <v>11</v>
      </c>
      <c r="E13" s="178"/>
      <c r="F13" s="179">
        <f>F16+F43+F62+F67</f>
        <v>14639.4</v>
      </c>
      <c r="G13" s="179">
        <f>G16+G43+G62+G67</f>
        <v>14639.4</v>
      </c>
      <c r="H13" s="179">
        <f>H16+H43+H62+H67</f>
        <v>14639.4</v>
      </c>
      <c r="I13" s="22"/>
    </row>
    <row r="14" spans="1:11" ht="31.5" x14ac:dyDescent="0.25">
      <c r="A14" s="202" t="s">
        <v>12</v>
      </c>
      <c r="B14" s="203" t="s">
        <v>8</v>
      </c>
      <c r="C14" s="203" t="s">
        <v>13</v>
      </c>
      <c r="D14" s="182"/>
      <c r="E14" s="182"/>
      <c r="F14" s="204">
        <v>2092</v>
      </c>
      <c r="G14" s="204">
        <v>2092</v>
      </c>
      <c r="H14" s="204">
        <v>2092</v>
      </c>
      <c r="I14" s="22"/>
      <c r="J14" s="22"/>
      <c r="K14" s="22"/>
    </row>
    <row r="15" spans="1:11" ht="38.25" hidden="1" customHeight="1" x14ac:dyDescent="0.25">
      <c r="A15" s="202" t="s">
        <v>162</v>
      </c>
      <c r="B15" s="203" t="s">
        <v>8</v>
      </c>
      <c r="C15" s="203" t="s">
        <v>13</v>
      </c>
      <c r="D15" s="182" t="s">
        <v>11</v>
      </c>
      <c r="E15" s="182"/>
      <c r="F15" s="204">
        <f>F16</f>
        <v>1974.9</v>
      </c>
      <c r="G15" s="204">
        <f t="shared" ref="G15:H17" si="0">G16</f>
        <v>1974.9</v>
      </c>
      <c r="H15" s="204">
        <f t="shared" si="0"/>
        <v>1974.9</v>
      </c>
      <c r="I15" s="22"/>
    </row>
    <row r="16" spans="1:11" ht="21.6" hidden="1" customHeight="1" x14ac:dyDescent="0.25">
      <c r="A16" s="198" t="s">
        <v>14</v>
      </c>
      <c r="B16" s="166" t="s">
        <v>8</v>
      </c>
      <c r="C16" s="166" t="s">
        <v>13</v>
      </c>
      <c r="D16" s="82" t="s">
        <v>15</v>
      </c>
      <c r="E16" s="82"/>
      <c r="F16" s="152">
        <f>F17</f>
        <v>1974.9</v>
      </c>
      <c r="G16" s="152">
        <f t="shared" si="0"/>
        <v>1974.9</v>
      </c>
      <c r="H16" s="152">
        <f t="shared" si="0"/>
        <v>1974.9</v>
      </c>
      <c r="I16" s="22" t="s">
        <v>174</v>
      </c>
    </row>
    <row r="17" spans="1:9" ht="30" hidden="1" x14ac:dyDescent="0.25">
      <c r="A17" s="198" t="s">
        <v>16</v>
      </c>
      <c r="B17" s="166" t="s">
        <v>8</v>
      </c>
      <c r="C17" s="166" t="s">
        <v>13</v>
      </c>
      <c r="D17" s="82" t="s">
        <v>17</v>
      </c>
      <c r="E17" s="82"/>
      <c r="F17" s="52">
        <f>F18</f>
        <v>1974.9</v>
      </c>
      <c r="G17" s="52">
        <f t="shared" si="0"/>
        <v>1974.9</v>
      </c>
      <c r="H17" s="52">
        <f t="shared" si="0"/>
        <v>1974.9</v>
      </c>
      <c r="I17" s="22"/>
    </row>
    <row r="18" spans="1:9" ht="63" hidden="1" x14ac:dyDescent="0.25">
      <c r="A18" s="197" t="s">
        <v>18</v>
      </c>
      <c r="B18" s="166" t="s">
        <v>8</v>
      </c>
      <c r="C18" s="166" t="s">
        <v>13</v>
      </c>
      <c r="D18" s="82" t="s">
        <v>17</v>
      </c>
      <c r="E18" s="82">
        <v>100</v>
      </c>
      <c r="F18" s="152">
        <v>1974.9</v>
      </c>
      <c r="G18" s="152">
        <v>1974.9</v>
      </c>
      <c r="H18" s="152">
        <v>1974.9</v>
      </c>
      <c r="I18" s="22"/>
    </row>
    <row r="19" spans="1:9" ht="20.25" hidden="1" x14ac:dyDescent="0.25">
      <c r="A19" s="205" t="s">
        <v>90</v>
      </c>
      <c r="B19" s="83"/>
      <c r="C19" s="83"/>
      <c r="D19" s="82"/>
      <c r="E19" s="82"/>
      <c r="F19" s="206">
        <f>F22</f>
        <v>3839.6000000000004</v>
      </c>
      <c r="G19" s="206">
        <f t="shared" ref="G19:H19" si="1">G22</f>
        <v>3839.6000000000004</v>
      </c>
      <c r="H19" s="206">
        <f t="shared" si="1"/>
        <v>3839.6000000000004</v>
      </c>
      <c r="I19" s="22"/>
    </row>
    <row r="20" spans="1:9" ht="18.75" hidden="1" x14ac:dyDescent="0.3">
      <c r="A20" s="207" t="s">
        <v>7</v>
      </c>
      <c r="B20" s="208" t="s">
        <v>8</v>
      </c>
      <c r="C20" s="208" t="s">
        <v>9</v>
      </c>
      <c r="D20" s="209"/>
      <c r="E20" s="209"/>
      <c r="F20" s="210">
        <f>F22</f>
        <v>3839.6000000000004</v>
      </c>
      <c r="G20" s="210">
        <f t="shared" ref="G20:H20" si="2">G22</f>
        <v>3839.6000000000004</v>
      </c>
      <c r="H20" s="210">
        <f t="shared" si="2"/>
        <v>3839.6000000000004</v>
      </c>
    </row>
    <row r="21" spans="1:9" ht="31.5" hidden="1" x14ac:dyDescent="0.3">
      <c r="A21" s="202" t="s">
        <v>162</v>
      </c>
      <c r="B21" s="203" t="s">
        <v>8</v>
      </c>
      <c r="C21" s="203" t="s">
        <v>51</v>
      </c>
      <c r="D21" s="182" t="s">
        <v>11</v>
      </c>
      <c r="E21" s="209"/>
      <c r="F21" s="210">
        <f>F22</f>
        <v>3839.6000000000004</v>
      </c>
      <c r="G21" s="210">
        <f t="shared" ref="G21:H21" si="3">G22</f>
        <v>3839.6000000000004</v>
      </c>
      <c r="H21" s="210">
        <f t="shared" si="3"/>
        <v>3839.6000000000004</v>
      </c>
    </row>
    <row r="22" spans="1:9" ht="33" customHeight="1" x14ac:dyDescent="0.25">
      <c r="A22" s="202" t="s">
        <v>91</v>
      </c>
      <c r="B22" s="203" t="s">
        <v>8</v>
      </c>
      <c r="C22" s="203" t="s">
        <v>51</v>
      </c>
      <c r="D22" s="182" t="s">
        <v>92</v>
      </c>
      <c r="E22" s="182"/>
      <c r="F22" s="204">
        <v>3839.6000000000004</v>
      </c>
      <c r="G22" s="204">
        <v>3839.6000000000004</v>
      </c>
      <c r="H22" s="204">
        <v>3839.6000000000004</v>
      </c>
    </row>
    <row r="23" spans="1:9" ht="52.5" hidden="1" customHeight="1" x14ac:dyDescent="0.25">
      <c r="A23" s="211" t="s">
        <v>93</v>
      </c>
      <c r="B23" s="83" t="s">
        <v>8</v>
      </c>
      <c r="C23" s="83" t="s">
        <v>51</v>
      </c>
      <c r="D23" s="137" t="s">
        <v>94</v>
      </c>
      <c r="E23" s="137"/>
      <c r="F23" s="184">
        <f>F24+F25+F26</f>
        <v>3561.7000000000003</v>
      </c>
      <c r="G23" s="184">
        <f>G24+G25+G26</f>
        <v>3561.7000000000003</v>
      </c>
      <c r="H23" s="184">
        <f>H24+H25+H26</f>
        <v>3561.7000000000003</v>
      </c>
    </row>
    <row r="24" spans="1:9" ht="78.75" hidden="1" customHeight="1" x14ac:dyDescent="0.25">
      <c r="A24" s="197" t="s">
        <v>18</v>
      </c>
      <c r="B24" s="166" t="s">
        <v>8</v>
      </c>
      <c r="C24" s="166" t="s">
        <v>51</v>
      </c>
      <c r="D24" s="82" t="s">
        <v>94</v>
      </c>
      <c r="E24" s="82">
        <v>100</v>
      </c>
      <c r="F24" s="52">
        <f>1281.2+1021.8+445.3</f>
        <v>2748.3</v>
      </c>
      <c r="G24" s="52">
        <f t="shared" ref="G24:H24" si="4">1281.2+1021.8+445.3</f>
        <v>2748.3</v>
      </c>
      <c r="H24" s="52">
        <f t="shared" si="4"/>
        <v>2748.3</v>
      </c>
    </row>
    <row r="25" spans="1:9" ht="51.75" hidden="1" customHeight="1" x14ac:dyDescent="0.25">
      <c r="A25" s="197" t="s">
        <v>159</v>
      </c>
      <c r="B25" s="166" t="s">
        <v>8</v>
      </c>
      <c r="C25" s="166" t="s">
        <v>51</v>
      </c>
      <c r="D25" s="82" t="s">
        <v>94</v>
      </c>
      <c r="E25" s="82">
        <v>200</v>
      </c>
      <c r="F25" s="52">
        <v>770.3</v>
      </c>
      <c r="G25" s="52">
        <v>770.3</v>
      </c>
      <c r="H25" s="52">
        <v>770.3</v>
      </c>
    </row>
    <row r="26" spans="1:9" ht="46.5" hidden="1" customHeight="1" x14ac:dyDescent="0.25">
      <c r="A26" s="197" t="s">
        <v>33</v>
      </c>
      <c r="B26" s="166" t="s">
        <v>8</v>
      </c>
      <c r="C26" s="166" t="s">
        <v>51</v>
      </c>
      <c r="D26" s="82" t="s">
        <v>94</v>
      </c>
      <c r="E26" s="82">
        <v>800</v>
      </c>
      <c r="F26" s="52">
        <v>43.1</v>
      </c>
      <c r="G26" s="52">
        <v>43.1</v>
      </c>
      <c r="H26" s="52">
        <v>43.1</v>
      </c>
    </row>
    <row r="27" spans="1:9" hidden="1" x14ac:dyDescent="0.25">
      <c r="A27" s="198"/>
      <c r="B27" s="166"/>
      <c r="C27" s="166"/>
      <c r="D27" s="82"/>
      <c r="E27" s="82"/>
      <c r="F27" s="52"/>
      <c r="G27" s="52"/>
      <c r="H27" s="52"/>
    </row>
    <row r="28" spans="1:9" hidden="1" x14ac:dyDescent="0.25">
      <c r="A28" s="198"/>
      <c r="B28" s="166"/>
      <c r="C28" s="166"/>
      <c r="D28" s="82"/>
      <c r="E28" s="82"/>
      <c r="F28" s="52"/>
      <c r="G28" s="52"/>
      <c r="H28" s="52"/>
    </row>
    <row r="29" spans="1:9" hidden="1" x14ac:dyDescent="0.25">
      <c r="A29" s="211"/>
      <c r="B29" s="83"/>
      <c r="C29" s="83"/>
      <c r="D29" s="137"/>
      <c r="E29" s="82"/>
      <c r="F29" s="184"/>
      <c r="G29" s="184"/>
      <c r="H29" s="184"/>
    </row>
    <row r="30" spans="1:9" ht="15.75" hidden="1" x14ac:dyDescent="0.25">
      <c r="A30" s="199"/>
      <c r="B30" s="83"/>
      <c r="C30" s="83"/>
      <c r="D30" s="137"/>
      <c r="E30" s="137"/>
      <c r="F30" s="184"/>
      <c r="G30" s="184"/>
      <c r="H30" s="184"/>
    </row>
    <row r="31" spans="1:9" ht="15.75" hidden="1" x14ac:dyDescent="0.25">
      <c r="A31" s="197"/>
      <c r="B31" s="166"/>
      <c r="C31" s="166"/>
      <c r="D31" s="82"/>
      <c r="E31" s="82"/>
      <c r="F31" s="52"/>
      <c r="G31" s="52"/>
      <c r="H31" s="52"/>
    </row>
    <row r="32" spans="1:9" hidden="1" x14ac:dyDescent="0.25">
      <c r="A32" s="198"/>
      <c r="B32" s="166"/>
      <c r="C32" s="166"/>
      <c r="D32" s="82"/>
      <c r="E32" s="82"/>
      <c r="F32" s="52"/>
      <c r="G32" s="52"/>
      <c r="H32" s="52"/>
    </row>
    <row r="33" spans="1:9" ht="47.25" x14ac:dyDescent="0.25">
      <c r="A33" s="202" t="s">
        <v>21</v>
      </c>
      <c r="B33" s="203" t="s">
        <v>8</v>
      </c>
      <c r="C33" s="203" t="s">
        <v>22</v>
      </c>
      <c r="D33" s="182"/>
      <c r="E33" s="182"/>
      <c r="F33" s="204">
        <v>20523.899999999998</v>
      </c>
      <c r="G33" s="204">
        <v>19996.099999999999</v>
      </c>
      <c r="H33" s="204">
        <v>20285.5</v>
      </c>
      <c r="I33" s="22"/>
    </row>
    <row r="34" spans="1:9" ht="45" hidden="1" x14ac:dyDescent="0.25">
      <c r="A34" s="198" t="s">
        <v>23</v>
      </c>
      <c r="B34" s="166" t="s">
        <v>8</v>
      </c>
      <c r="C34" s="166" t="s">
        <v>22</v>
      </c>
      <c r="D34" s="82" t="s">
        <v>24</v>
      </c>
      <c r="E34" s="82"/>
      <c r="F34" s="152">
        <f>F35</f>
        <v>5728.2</v>
      </c>
      <c r="G34" s="152">
        <f t="shared" ref="G34:H35" si="5">G35</f>
        <v>7174</v>
      </c>
      <c r="H34" s="152">
        <f t="shared" si="5"/>
        <v>7460.9</v>
      </c>
      <c r="I34" s="22"/>
    </row>
    <row r="35" spans="1:9" ht="45" hidden="1" x14ac:dyDescent="0.25">
      <c r="A35" s="212" t="s">
        <v>25</v>
      </c>
      <c r="B35" s="166" t="s">
        <v>8</v>
      </c>
      <c r="C35" s="166" t="s">
        <v>22</v>
      </c>
      <c r="D35" s="82" t="s">
        <v>147</v>
      </c>
      <c r="E35" s="82"/>
      <c r="F35" s="152">
        <f>F36</f>
        <v>5728.2</v>
      </c>
      <c r="G35" s="152">
        <f t="shared" si="5"/>
        <v>7174</v>
      </c>
      <c r="H35" s="152">
        <f t="shared" si="5"/>
        <v>7460.9</v>
      </c>
    </row>
    <row r="36" spans="1:9" ht="45" hidden="1" x14ac:dyDescent="0.25">
      <c r="A36" s="198" t="s">
        <v>26</v>
      </c>
      <c r="B36" s="166" t="s">
        <v>8</v>
      </c>
      <c r="C36" s="166" t="s">
        <v>22</v>
      </c>
      <c r="D36" s="82" t="s">
        <v>148</v>
      </c>
      <c r="E36" s="82"/>
      <c r="F36" s="152">
        <f>F37+F38</f>
        <v>5728.2</v>
      </c>
      <c r="G36" s="152">
        <f t="shared" ref="G36:H36" si="6">G37+G38</f>
        <v>7174</v>
      </c>
      <c r="H36" s="152">
        <f t="shared" si="6"/>
        <v>7460.9</v>
      </c>
    </row>
    <row r="37" spans="1:9" ht="63" hidden="1" x14ac:dyDescent="0.25">
      <c r="A37" s="197" t="s">
        <v>18</v>
      </c>
      <c r="B37" s="166" t="s">
        <v>8</v>
      </c>
      <c r="C37" s="166" t="s">
        <v>22</v>
      </c>
      <c r="D37" s="82" t="s">
        <v>148</v>
      </c>
      <c r="E37" s="82">
        <v>100</v>
      </c>
      <c r="F37" s="152">
        <v>5728.2</v>
      </c>
      <c r="G37" s="152">
        <v>6046.2</v>
      </c>
      <c r="H37" s="152">
        <v>6288</v>
      </c>
      <c r="I37" s="22"/>
    </row>
    <row r="38" spans="1:9" ht="31.5" hidden="1" x14ac:dyDescent="0.25">
      <c r="A38" s="197" t="s">
        <v>159</v>
      </c>
      <c r="B38" s="166" t="s">
        <v>8</v>
      </c>
      <c r="C38" s="166" t="s">
        <v>22</v>
      </c>
      <c r="D38" s="82" t="s">
        <v>148</v>
      </c>
      <c r="E38" s="82">
        <v>200</v>
      </c>
      <c r="F38" s="152"/>
      <c r="G38" s="152">
        <v>1127.8</v>
      </c>
      <c r="H38" s="152">
        <v>1172.9000000000001</v>
      </c>
      <c r="I38" s="22"/>
    </row>
    <row r="39" spans="1:9" ht="53.25" hidden="1" customHeight="1" x14ac:dyDescent="0.25">
      <c r="A39" s="198" t="s">
        <v>196</v>
      </c>
      <c r="B39" s="166" t="s">
        <v>8</v>
      </c>
      <c r="C39" s="166" t="s">
        <v>22</v>
      </c>
      <c r="D39" s="82" t="s">
        <v>191</v>
      </c>
      <c r="E39" s="82"/>
      <c r="F39" s="152">
        <f>F40</f>
        <v>534.29999999999995</v>
      </c>
      <c r="G39" s="152">
        <f t="shared" ref="G39:H40" si="7">G40</f>
        <v>459.8</v>
      </c>
      <c r="H39" s="152">
        <f t="shared" si="7"/>
        <v>477.9</v>
      </c>
      <c r="I39" s="22"/>
    </row>
    <row r="40" spans="1:9" ht="33.75" hidden="1" customHeight="1" x14ac:dyDescent="0.25">
      <c r="A40" s="212" t="s">
        <v>190</v>
      </c>
      <c r="B40" s="166" t="s">
        <v>8</v>
      </c>
      <c r="C40" s="166" t="s">
        <v>22</v>
      </c>
      <c r="D40" s="82" t="s">
        <v>192</v>
      </c>
      <c r="E40" s="82"/>
      <c r="F40" s="152">
        <f>F41</f>
        <v>534.29999999999995</v>
      </c>
      <c r="G40" s="152">
        <f t="shared" si="7"/>
        <v>459.8</v>
      </c>
      <c r="H40" s="152">
        <f t="shared" si="7"/>
        <v>477.9</v>
      </c>
      <c r="I40" s="22"/>
    </row>
    <row r="41" spans="1:9" ht="31.5" hidden="1" x14ac:dyDescent="0.25">
      <c r="A41" s="165" t="s">
        <v>159</v>
      </c>
      <c r="B41" s="166" t="s">
        <v>8</v>
      </c>
      <c r="C41" s="166" t="s">
        <v>22</v>
      </c>
      <c r="D41" s="82" t="s">
        <v>192</v>
      </c>
      <c r="E41" s="167">
        <v>200</v>
      </c>
      <c r="F41" s="168">
        <v>534.29999999999995</v>
      </c>
      <c r="G41" s="168">
        <v>459.8</v>
      </c>
      <c r="H41" s="168">
        <v>477.9</v>
      </c>
    </row>
    <row r="42" spans="1:9" ht="35.25" hidden="1" customHeight="1" x14ac:dyDescent="0.25">
      <c r="A42" s="202" t="s">
        <v>162</v>
      </c>
      <c r="B42" s="203" t="s">
        <v>8</v>
      </c>
      <c r="C42" s="203" t="s">
        <v>22</v>
      </c>
      <c r="D42" s="182" t="s">
        <v>11</v>
      </c>
      <c r="E42" s="167"/>
      <c r="F42" s="168">
        <f>F43</f>
        <v>12346.5</v>
      </c>
      <c r="G42" s="168"/>
      <c r="H42" s="168"/>
      <c r="I42" s="22"/>
    </row>
    <row r="43" spans="1:9" ht="30" hidden="1" x14ac:dyDescent="0.25">
      <c r="A43" s="198" t="s">
        <v>29</v>
      </c>
      <c r="B43" s="166" t="s">
        <v>8</v>
      </c>
      <c r="C43" s="166" t="s">
        <v>22</v>
      </c>
      <c r="D43" s="82" t="s">
        <v>30</v>
      </c>
      <c r="E43" s="82"/>
      <c r="F43" s="152">
        <f>F44</f>
        <v>12346.5</v>
      </c>
      <c r="G43" s="152">
        <f t="shared" ref="G43:H43" si="8">G44</f>
        <v>12346.5</v>
      </c>
      <c r="H43" s="152">
        <f t="shared" si="8"/>
        <v>12346.5</v>
      </c>
      <c r="I43" s="22"/>
    </row>
    <row r="44" spans="1:9" ht="45" hidden="1" x14ac:dyDescent="0.25">
      <c r="A44" s="198" t="s">
        <v>31</v>
      </c>
      <c r="B44" s="166" t="s">
        <v>8</v>
      </c>
      <c r="C44" s="166" t="s">
        <v>22</v>
      </c>
      <c r="D44" s="82" t="s">
        <v>32</v>
      </c>
      <c r="E44" s="82"/>
      <c r="F44" s="52">
        <f>F45+F46+F47</f>
        <v>12346.5</v>
      </c>
      <c r="G44" s="52">
        <f t="shared" ref="G44:H44" si="9">G45+G46+G47</f>
        <v>12346.5</v>
      </c>
      <c r="H44" s="52">
        <f t="shared" si="9"/>
        <v>12346.5</v>
      </c>
    </row>
    <row r="45" spans="1:9" ht="63" hidden="1" x14ac:dyDescent="0.25">
      <c r="A45" s="197" t="s">
        <v>18</v>
      </c>
      <c r="B45" s="166" t="s">
        <v>8</v>
      </c>
      <c r="C45" s="166" t="s">
        <v>22</v>
      </c>
      <c r="D45" s="82" t="s">
        <v>32</v>
      </c>
      <c r="E45" s="82">
        <v>100</v>
      </c>
      <c r="F45" s="52">
        <f>10958.6+828.6</f>
        <v>11787.2</v>
      </c>
      <c r="G45" s="52">
        <f t="shared" ref="G45:H45" si="10">10958.6+828.6</f>
        <v>11787.2</v>
      </c>
      <c r="H45" s="52">
        <f t="shared" si="10"/>
        <v>11787.2</v>
      </c>
    </row>
    <row r="46" spans="1:9" ht="31.5" hidden="1" x14ac:dyDescent="0.25">
      <c r="A46" s="197" t="s">
        <v>159</v>
      </c>
      <c r="B46" s="166" t="s">
        <v>8</v>
      </c>
      <c r="C46" s="166" t="s">
        <v>22</v>
      </c>
      <c r="D46" s="82" t="s">
        <v>32</v>
      </c>
      <c r="E46" s="82">
        <v>200</v>
      </c>
      <c r="F46" s="52">
        <v>558</v>
      </c>
      <c r="G46" s="52">
        <v>558</v>
      </c>
      <c r="H46" s="52">
        <v>558</v>
      </c>
      <c r="I46" s="22"/>
    </row>
    <row r="47" spans="1:9" ht="36.75" hidden="1" customHeight="1" x14ac:dyDescent="0.25">
      <c r="A47" s="197" t="s">
        <v>33</v>
      </c>
      <c r="B47" s="166" t="s">
        <v>8</v>
      </c>
      <c r="C47" s="166" t="s">
        <v>22</v>
      </c>
      <c r="D47" s="82" t="s">
        <v>32</v>
      </c>
      <c r="E47" s="82">
        <v>800</v>
      </c>
      <c r="F47" s="52">
        <v>1.3</v>
      </c>
      <c r="G47" s="52">
        <v>1.3</v>
      </c>
      <c r="H47" s="52">
        <v>1.3</v>
      </c>
    </row>
    <row r="48" spans="1:9" ht="36.75" customHeight="1" x14ac:dyDescent="0.25">
      <c r="A48" s="165" t="s">
        <v>164</v>
      </c>
      <c r="B48" s="167" t="s">
        <v>8</v>
      </c>
      <c r="C48" s="167" t="s">
        <v>84</v>
      </c>
      <c r="D48" s="165"/>
      <c r="E48" s="165"/>
      <c r="F48" s="168">
        <v>50</v>
      </c>
      <c r="G48" s="168">
        <v>0</v>
      </c>
      <c r="H48" s="168">
        <v>0</v>
      </c>
    </row>
    <row r="49" spans="1:9" ht="36.75" hidden="1" customHeight="1" x14ac:dyDescent="0.25">
      <c r="A49" s="202" t="s">
        <v>162</v>
      </c>
      <c r="B49" s="203" t="s">
        <v>8</v>
      </c>
      <c r="C49" s="203" t="s">
        <v>84</v>
      </c>
      <c r="D49" s="182" t="s">
        <v>11</v>
      </c>
      <c r="E49" s="82"/>
      <c r="F49" s="52">
        <f>F50</f>
        <v>50</v>
      </c>
      <c r="G49" s="52">
        <f t="shared" ref="G49:H51" si="11">G50</f>
        <v>50</v>
      </c>
      <c r="H49" s="52">
        <f t="shared" si="11"/>
        <v>50</v>
      </c>
    </row>
    <row r="50" spans="1:9" ht="36.75" hidden="1" customHeight="1" x14ac:dyDescent="0.25">
      <c r="A50" s="198" t="s">
        <v>105</v>
      </c>
      <c r="B50" s="166" t="s">
        <v>8</v>
      </c>
      <c r="C50" s="166" t="s">
        <v>84</v>
      </c>
      <c r="D50" s="82" t="s">
        <v>161</v>
      </c>
      <c r="E50" s="82"/>
      <c r="F50" s="152">
        <f>F51</f>
        <v>50</v>
      </c>
      <c r="G50" s="152">
        <f t="shared" si="11"/>
        <v>50</v>
      </c>
      <c r="H50" s="152">
        <f t="shared" si="11"/>
        <v>50</v>
      </c>
    </row>
    <row r="51" spans="1:9" ht="36.75" hidden="1" customHeight="1" x14ac:dyDescent="0.25">
      <c r="A51" s="198" t="s">
        <v>163</v>
      </c>
      <c r="B51" s="166" t="s">
        <v>8</v>
      </c>
      <c r="C51" s="166" t="s">
        <v>84</v>
      </c>
      <c r="D51" s="82" t="s">
        <v>160</v>
      </c>
      <c r="E51" s="82"/>
      <c r="F51" s="52">
        <f>F52</f>
        <v>50</v>
      </c>
      <c r="G51" s="52">
        <f t="shared" si="11"/>
        <v>50</v>
      </c>
      <c r="H51" s="52">
        <f t="shared" si="11"/>
        <v>50</v>
      </c>
    </row>
    <row r="52" spans="1:9" ht="36.75" hidden="1" customHeight="1" x14ac:dyDescent="0.25">
      <c r="A52" s="197" t="s">
        <v>33</v>
      </c>
      <c r="B52" s="166" t="s">
        <v>8</v>
      </c>
      <c r="C52" s="166" t="s">
        <v>84</v>
      </c>
      <c r="D52" s="82" t="s">
        <v>160</v>
      </c>
      <c r="E52" s="82">
        <v>800</v>
      </c>
      <c r="F52" s="52">
        <v>50</v>
      </c>
      <c r="G52" s="52">
        <v>50</v>
      </c>
      <c r="H52" s="52">
        <v>50</v>
      </c>
    </row>
    <row r="53" spans="1:9" ht="42" customHeight="1" x14ac:dyDescent="0.25">
      <c r="A53" s="165" t="s">
        <v>34</v>
      </c>
      <c r="B53" s="213" t="s">
        <v>8</v>
      </c>
      <c r="C53" s="213" t="s">
        <v>35</v>
      </c>
      <c r="D53" s="167"/>
      <c r="E53" s="167"/>
      <c r="F53" s="168">
        <v>601.1</v>
      </c>
      <c r="G53" s="168">
        <v>1058</v>
      </c>
      <c r="H53" s="168">
        <v>3535.3</v>
      </c>
    </row>
    <row r="54" spans="1:9" ht="66" hidden="1" customHeight="1" x14ac:dyDescent="0.25">
      <c r="A54" s="169" t="s">
        <v>36</v>
      </c>
      <c r="B54" s="60" t="s">
        <v>8</v>
      </c>
      <c r="C54" s="60" t="s">
        <v>35</v>
      </c>
      <c r="D54" s="60" t="s">
        <v>37</v>
      </c>
      <c r="E54" s="60"/>
      <c r="F54" s="185">
        <f>F55+F58</f>
        <v>220</v>
      </c>
      <c r="G54" s="185">
        <f>G55+G58</f>
        <v>220</v>
      </c>
      <c r="H54" s="185">
        <f>H55+H58</f>
        <v>220</v>
      </c>
      <c r="I54" s="72"/>
    </row>
    <row r="55" spans="1:9" ht="102.75" hidden="1" customHeight="1" x14ac:dyDescent="0.25">
      <c r="A55" s="200" t="s">
        <v>38</v>
      </c>
      <c r="B55" s="136" t="s">
        <v>8</v>
      </c>
      <c r="C55" s="136" t="s">
        <v>35</v>
      </c>
      <c r="D55" s="60" t="s">
        <v>39</v>
      </c>
      <c r="E55" s="60"/>
      <c r="F55" s="186">
        <f t="shared" ref="F55:H56" si="12">F56</f>
        <v>100</v>
      </c>
      <c r="G55" s="186">
        <f t="shared" si="12"/>
        <v>100</v>
      </c>
      <c r="H55" s="186">
        <f t="shared" si="12"/>
        <v>100</v>
      </c>
    </row>
    <row r="56" spans="1:9" ht="83.25" hidden="1" customHeight="1" x14ac:dyDescent="0.25">
      <c r="A56" s="66" t="s">
        <v>40</v>
      </c>
      <c r="B56" s="59" t="s">
        <v>8</v>
      </c>
      <c r="C56" s="59" t="s">
        <v>35</v>
      </c>
      <c r="D56" s="60" t="s">
        <v>41</v>
      </c>
      <c r="E56" s="82"/>
      <c r="F56" s="183">
        <f t="shared" si="12"/>
        <v>100</v>
      </c>
      <c r="G56" s="183">
        <f t="shared" si="12"/>
        <v>100</v>
      </c>
      <c r="H56" s="183">
        <f t="shared" si="12"/>
        <v>100</v>
      </c>
    </row>
    <row r="57" spans="1:9" ht="33.75" hidden="1" customHeight="1" x14ac:dyDescent="0.25">
      <c r="A57" s="197" t="s">
        <v>159</v>
      </c>
      <c r="B57" s="166" t="s">
        <v>8</v>
      </c>
      <c r="C57" s="166" t="s">
        <v>35</v>
      </c>
      <c r="D57" s="60" t="s">
        <v>41</v>
      </c>
      <c r="E57" s="82">
        <v>200</v>
      </c>
      <c r="F57" s="52">
        <v>100</v>
      </c>
      <c r="G57" s="52">
        <v>100</v>
      </c>
      <c r="H57" s="52">
        <v>100</v>
      </c>
    </row>
    <row r="58" spans="1:9" ht="69.75" hidden="1" customHeight="1" x14ac:dyDescent="0.25">
      <c r="A58" s="200" t="s">
        <v>42</v>
      </c>
      <c r="B58" s="136" t="s">
        <v>8</v>
      </c>
      <c r="C58" s="136" t="s">
        <v>35</v>
      </c>
      <c r="D58" s="60" t="s">
        <v>43</v>
      </c>
      <c r="E58" s="60"/>
      <c r="F58" s="186">
        <f t="shared" ref="F58:H59" si="13">F59</f>
        <v>120</v>
      </c>
      <c r="G58" s="186">
        <f t="shared" si="13"/>
        <v>120</v>
      </c>
      <c r="H58" s="186">
        <f t="shared" si="13"/>
        <v>120</v>
      </c>
    </row>
    <row r="59" spans="1:9" ht="69" hidden="1" customHeight="1" x14ac:dyDescent="0.25">
      <c r="A59" s="66" t="s">
        <v>44</v>
      </c>
      <c r="B59" s="59" t="s">
        <v>8</v>
      </c>
      <c r="C59" s="59" t="s">
        <v>35</v>
      </c>
      <c r="D59" s="60" t="s">
        <v>45</v>
      </c>
      <c r="E59" s="82"/>
      <c r="F59" s="183">
        <f t="shared" si="13"/>
        <v>120</v>
      </c>
      <c r="G59" s="183">
        <f t="shared" si="13"/>
        <v>120</v>
      </c>
      <c r="H59" s="183">
        <f t="shared" si="13"/>
        <v>120</v>
      </c>
    </row>
    <row r="60" spans="1:9" ht="45" hidden="1" customHeight="1" x14ac:dyDescent="0.25">
      <c r="A60" s="171" t="s">
        <v>159</v>
      </c>
      <c r="B60" s="166" t="s">
        <v>8</v>
      </c>
      <c r="C60" s="166" t="s">
        <v>35</v>
      </c>
      <c r="D60" s="82" t="s">
        <v>46</v>
      </c>
      <c r="E60" s="82">
        <v>200</v>
      </c>
      <c r="F60" s="152">
        <v>120</v>
      </c>
      <c r="G60" s="152">
        <v>120</v>
      </c>
      <c r="H60" s="152">
        <v>120</v>
      </c>
    </row>
    <row r="61" spans="1:9" ht="66" hidden="1" customHeight="1" x14ac:dyDescent="0.25">
      <c r="A61" s="196" t="s">
        <v>162</v>
      </c>
      <c r="B61" s="180" t="s">
        <v>8</v>
      </c>
      <c r="C61" s="180" t="s">
        <v>35</v>
      </c>
      <c r="D61" s="181" t="s">
        <v>11</v>
      </c>
      <c r="E61" s="82"/>
      <c r="F61" s="187">
        <f>F62</f>
        <v>318</v>
      </c>
      <c r="G61" s="187"/>
      <c r="H61" s="187"/>
    </row>
    <row r="62" spans="1:9" s="77" customFormat="1" ht="66" hidden="1" customHeight="1" x14ac:dyDescent="0.2">
      <c r="A62" s="169" t="s">
        <v>47</v>
      </c>
      <c r="B62" s="60" t="s">
        <v>8</v>
      </c>
      <c r="C62" s="60">
        <v>13</v>
      </c>
      <c r="D62" s="60" t="s">
        <v>48</v>
      </c>
      <c r="E62" s="60"/>
      <c r="F62" s="67">
        <f>F63</f>
        <v>318</v>
      </c>
      <c r="G62" s="67">
        <f t="shared" ref="G62:H63" si="14">G63</f>
        <v>318</v>
      </c>
      <c r="H62" s="67">
        <f t="shared" si="14"/>
        <v>318</v>
      </c>
    </row>
    <row r="63" spans="1:9" s="77" customFormat="1" ht="66" hidden="1" customHeight="1" x14ac:dyDescent="0.2">
      <c r="A63" s="66" t="s">
        <v>49</v>
      </c>
      <c r="B63" s="59" t="s">
        <v>8</v>
      </c>
      <c r="C63" s="59">
        <v>13</v>
      </c>
      <c r="D63" s="60" t="s">
        <v>149</v>
      </c>
      <c r="E63" s="82"/>
      <c r="F63" s="183">
        <f>F64</f>
        <v>318</v>
      </c>
      <c r="G63" s="183">
        <f t="shared" si="14"/>
        <v>318</v>
      </c>
      <c r="H63" s="183">
        <f t="shared" si="14"/>
        <v>318</v>
      </c>
    </row>
    <row r="64" spans="1:9" ht="66" hidden="1" customHeight="1" x14ac:dyDescent="0.25">
      <c r="A64" s="197" t="s">
        <v>159</v>
      </c>
      <c r="B64" s="166" t="s">
        <v>8</v>
      </c>
      <c r="C64" s="166">
        <v>13</v>
      </c>
      <c r="D64" s="60" t="s">
        <v>149</v>
      </c>
      <c r="E64" s="82">
        <v>200</v>
      </c>
      <c r="F64" s="152">
        <v>318</v>
      </c>
      <c r="G64" s="152">
        <v>318</v>
      </c>
      <c r="H64" s="152">
        <v>318</v>
      </c>
    </row>
    <row r="65" spans="1:9" ht="66" hidden="1" customHeight="1" x14ac:dyDescent="0.25">
      <c r="A65" s="169" t="s">
        <v>193</v>
      </c>
      <c r="B65" s="60" t="s">
        <v>8</v>
      </c>
      <c r="C65" s="60">
        <v>13</v>
      </c>
      <c r="D65" s="60" t="s">
        <v>194</v>
      </c>
      <c r="E65" s="60"/>
      <c r="F65" s="67">
        <f>F66</f>
        <v>0</v>
      </c>
      <c r="G65" s="67">
        <v>600</v>
      </c>
      <c r="H65" s="67">
        <f t="shared" ref="H65" si="15">H66</f>
        <v>1397</v>
      </c>
    </row>
    <row r="66" spans="1:9" ht="45" hidden="1" customHeight="1" x14ac:dyDescent="0.25">
      <c r="A66" s="201" t="s">
        <v>33</v>
      </c>
      <c r="B66" s="166" t="s">
        <v>8</v>
      </c>
      <c r="C66" s="166">
        <v>13</v>
      </c>
      <c r="D66" s="82" t="s">
        <v>195</v>
      </c>
      <c r="E66" s="82">
        <v>800</v>
      </c>
      <c r="F66" s="152"/>
      <c r="G66" s="152">
        <f>208.6+198.7</f>
        <v>407.29999999999995</v>
      </c>
      <c r="H66" s="152">
        <f>445+952</f>
        <v>1397</v>
      </c>
    </row>
    <row r="67" spans="1:9" s="77" customFormat="1" ht="14.25" hidden="1" x14ac:dyDescent="0.2">
      <c r="A67" s="169" t="s">
        <v>174</v>
      </c>
      <c r="B67" s="60" t="s">
        <v>8</v>
      </c>
      <c r="C67" s="60">
        <v>13</v>
      </c>
      <c r="D67" s="60" t="s">
        <v>111</v>
      </c>
      <c r="E67" s="60"/>
      <c r="F67" s="67">
        <f>F68</f>
        <v>0</v>
      </c>
      <c r="G67" s="67"/>
      <c r="H67" s="67"/>
    </row>
    <row r="68" spans="1:9" ht="15.75" hidden="1" x14ac:dyDescent="0.25">
      <c r="A68" s="199" t="s">
        <v>33</v>
      </c>
      <c r="B68" s="83" t="s">
        <v>8</v>
      </c>
      <c r="C68" s="83">
        <v>13</v>
      </c>
      <c r="D68" s="60" t="s">
        <v>112</v>
      </c>
      <c r="E68" s="137">
        <v>800</v>
      </c>
      <c r="F68" s="184">
        <f>F69</f>
        <v>0</v>
      </c>
      <c r="G68" s="184"/>
      <c r="H68" s="184"/>
    </row>
    <row r="69" spans="1:9" ht="30" hidden="1" x14ac:dyDescent="0.25">
      <c r="A69" s="198" t="s">
        <v>113</v>
      </c>
      <c r="B69" s="166" t="s">
        <v>8</v>
      </c>
      <c r="C69" s="166">
        <v>13</v>
      </c>
      <c r="D69" s="60" t="s">
        <v>112</v>
      </c>
      <c r="E69" s="82">
        <v>850</v>
      </c>
      <c r="F69" s="52"/>
      <c r="G69" s="52"/>
      <c r="H69" s="52"/>
    </row>
    <row r="70" spans="1:9" ht="33" customHeight="1" x14ac:dyDescent="0.3">
      <c r="A70" s="194" t="s">
        <v>50</v>
      </c>
      <c r="B70" s="173" t="s">
        <v>51</v>
      </c>
      <c r="C70" s="173" t="s">
        <v>9</v>
      </c>
      <c r="D70" s="174"/>
      <c r="E70" s="174"/>
      <c r="F70" s="175">
        <f t="shared" ref="F70:H74" si="16">F71</f>
        <v>120</v>
      </c>
      <c r="G70" s="175">
        <f t="shared" si="16"/>
        <v>60</v>
      </c>
      <c r="H70" s="175">
        <f t="shared" si="16"/>
        <v>60</v>
      </c>
    </row>
    <row r="71" spans="1:9" ht="47.25" x14ac:dyDescent="0.25">
      <c r="A71" s="202" t="s">
        <v>181</v>
      </c>
      <c r="B71" s="203" t="s">
        <v>51</v>
      </c>
      <c r="C71" s="203" t="s">
        <v>180</v>
      </c>
      <c r="D71" s="182"/>
      <c r="E71" s="182"/>
      <c r="F71" s="204">
        <v>120</v>
      </c>
      <c r="G71" s="204">
        <v>60</v>
      </c>
      <c r="H71" s="204">
        <v>60</v>
      </c>
    </row>
    <row r="72" spans="1:9" ht="57" hidden="1" x14ac:dyDescent="0.25">
      <c r="A72" s="169" t="s">
        <v>52</v>
      </c>
      <c r="B72" s="60" t="s">
        <v>51</v>
      </c>
      <c r="C72" s="60">
        <v>10</v>
      </c>
      <c r="D72" s="60" t="s">
        <v>37</v>
      </c>
      <c r="E72" s="60"/>
      <c r="F72" s="188">
        <f t="shared" si="16"/>
        <v>120</v>
      </c>
      <c r="G72" s="188">
        <f t="shared" si="16"/>
        <v>120</v>
      </c>
      <c r="H72" s="188">
        <f t="shared" si="16"/>
        <v>120</v>
      </c>
    </row>
    <row r="73" spans="1:9" ht="94.5" hidden="1" x14ac:dyDescent="0.25">
      <c r="A73" s="200" t="s">
        <v>53</v>
      </c>
      <c r="B73" s="136" t="s">
        <v>51</v>
      </c>
      <c r="C73" s="136" t="s">
        <v>180</v>
      </c>
      <c r="D73" s="60" t="s">
        <v>54</v>
      </c>
      <c r="E73" s="60"/>
      <c r="F73" s="186">
        <f>F74</f>
        <v>120</v>
      </c>
      <c r="G73" s="186">
        <f t="shared" si="16"/>
        <v>120</v>
      </c>
      <c r="H73" s="186">
        <f t="shared" si="16"/>
        <v>120</v>
      </c>
    </row>
    <row r="74" spans="1:9" ht="82.5" hidden="1" customHeight="1" x14ac:dyDescent="0.25">
      <c r="A74" s="66" t="s">
        <v>55</v>
      </c>
      <c r="B74" s="59" t="s">
        <v>51</v>
      </c>
      <c r="C74" s="59" t="s">
        <v>180</v>
      </c>
      <c r="D74" s="60" t="s">
        <v>56</v>
      </c>
      <c r="E74" s="82"/>
      <c r="F74" s="183">
        <f>F75</f>
        <v>120</v>
      </c>
      <c r="G74" s="183">
        <f t="shared" si="16"/>
        <v>120</v>
      </c>
      <c r="H74" s="183">
        <f t="shared" si="16"/>
        <v>120</v>
      </c>
    </row>
    <row r="75" spans="1:9" ht="31.5" hidden="1" x14ac:dyDescent="0.25">
      <c r="A75" s="197" t="s">
        <v>27</v>
      </c>
      <c r="B75" s="166" t="s">
        <v>51</v>
      </c>
      <c r="C75" s="166" t="s">
        <v>180</v>
      </c>
      <c r="D75" s="82" t="s">
        <v>56</v>
      </c>
      <c r="E75" s="82">
        <v>200</v>
      </c>
      <c r="F75" s="152">
        <v>120</v>
      </c>
      <c r="G75" s="152">
        <v>120</v>
      </c>
      <c r="H75" s="152">
        <v>120</v>
      </c>
    </row>
    <row r="76" spans="1:9" ht="37.5" x14ac:dyDescent="0.3">
      <c r="A76" s="194" t="s">
        <v>57</v>
      </c>
      <c r="B76" s="189" t="s">
        <v>58</v>
      </c>
      <c r="C76" s="189" t="s">
        <v>9</v>
      </c>
      <c r="D76" s="189"/>
      <c r="E76" s="189"/>
      <c r="F76" s="190">
        <f>F77</f>
        <v>87000</v>
      </c>
      <c r="G76" s="190">
        <f>G77</f>
        <v>90480</v>
      </c>
      <c r="H76" s="190">
        <f>H77</f>
        <v>94099.4</v>
      </c>
      <c r="I76" s="135"/>
    </row>
    <row r="77" spans="1:9" ht="27.75" customHeight="1" x14ac:dyDescent="0.25">
      <c r="A77" s="167" t="s">
        <v>59</v>
      </c>
      <c r="B77" s="167" t="s">
        <v>58</v>
      </c>
      <c r="C77" s="167" t="s">
        <v>51</v>
      </c>
      <c r="D77" s="167"/>
      <c r="E77" s="167"/>
      <c r="F77" s="168">
        <v>87000</v>
      </c>
      <c r="G77" s="168">
        <v>90480</v>
      </c>
      <c r="H77" s="168">
        <v>94099.4</v>
      </c>
      <c r="I77" s="135"/>
    </row>
    <row r="78" spans="1:9" ht="42.75" hidden="1" x14ac:dyDescent="0.25">
      <c r="A78" s="169" t="s">
        <v>23</v>
      </c>
      <c r="B78" s="60" t="s">
        <v>58</v>
      </c>
      <c r="C78" s="60" t="s">
        <v>51</v>
      </c>
      <c r="D78" s="60" t="s">
        <v>24</v>
      </c>
      <c r="E78" s="60"/>
      <c r="F78" s="67">
        <f>F79</f>
        <v>0</v>
      </c>
      <c r="G78" s="67">
        <f t="shared" ref="G78:H78" si="17">G79</f>
        <v>12499.6</v>
      </c>
      <c r="H78" s="67">
        <f t="shared" si="17"/>
        <v>13270</v>
      </c>
      <c r="I78" s="135"/>
    </row>
    <row r="79" spans="1:9" ht="57" hidden="1" x14ac:dyDescent="0.25">
      <c r="A79" s="169" t="s">
        <v>25</v>
      </c>
      <c r="B79" s="60" t="s">
        <v>58</v>
      </c>
      <c r="C79" s="60" t="s">
        <v>51</v>
      </c>
      <c r="D79" s="60" t="s">
        <v>147</v>
      </c>
      <c r="E79" s="60"/>
      <c r="F79" s="67">
        <f>F80+F82+F85+F88+F91+F94+F97+F100+F103+F106</f>
        <v>0</v>
      </c>
      <c r="G79" s="67">
        <f t="shared" ref="G79:H79" si="18">G80+G82+G85+G88+G91+G94+G97+G100+G103+G106</f>
        <v>12499.6</v>
      </c>
      <c r="H79" s="67">
        <f t="shared" si="18"/>
        <v>13270</v>
      </c>
      <c r="I79" s="135"/>
    </row>
    <row r="80" spans="1:9" ht="28.5" hidden="1" x14ac:dyDescent="0.25">
      <c r="A80" s="66" t="s">
        <v>60</v>
      </c>
      <c r="B80" s="60" t="s">
        <v>58</v>
      </c>
      <c r="C80" s="60" t="s">
        <v>51</v>
      </c>
      <c r="D80" s="60" t="s">
        <v>175</v>
      </c>
      <c r="E80" s="60"/>
      <c r="F80" s="67">
        <f>F81</f>
        <v>0</v>
      </c>
      <c r="G80" s="67">
        <f t="shared" ref="G80:H80" si="19">G81</f>
        <v>12499.6</v>
      </c>
      <c r="H80" s="67">
        <f t="shared" si="19"/>
        <v>13270</v>
      </c>
      <c r="I80" s="135"/>
    </row>
    <row r="81" spans="1:9" ht="31.5" hidden="1" x14ac:dyDescent="0.25">
      <c r="A81" s="171" t="s">
        <v>27</v>
      </c>
      <c r="B81" s="82" t="s">
        <v>58</v>
      </c>
      <c r="C81" s="82" t="s">
        <v>51</v>
      </c>
      <c r="D81" s="82" t="s">
        <v>176</v>
      </c>
      <c r="E81" s="82">
        <v>200</v>
      </c>
      <c r="F81" s="152"/>
      <c r="G81" s="152">
        <v>12499.6</v>
      </c>
      <c r="H81" s="152">
        <v>13270</v>
      </c>
      <c r="I81" s="135"/>
    </row>
    <row r="82" spans="1:9" ht="42.75" hidden="1" x14ac:dyDescent="0.25">
      <c r="A82" s="66" t="s">
        <v>61</v>
      </c>
      <c r="B82" s="60" t="s">
        <v>58</v>
      </c>
      <c r="C82" s="60" t="s">
        <v>51</v>
      </c>
      <c r="D82" s="60" t="s">
        <v>150</v>
      </c>
      <c r="E82" s="60"/>
      <c r="F82" s="67">
        <f>F84</f>
        <v>0</v>
      </c>
      <c r="G82" s="67"/>
      <c r="H82" s="67"/>
      <c r="I82" s="135"/>
    </row>
    <row r="83" spans="1:9" ht="31.5" hidden="1" x14ac:dyDescent="0.25">
      <c r="A83" s="199" t="s">
        <v>159</v>
      </c>
      <c r="B83" s="137" t="s">
        <v>58</v>
      </c>
      <c r="C83" s="137" t="s">
        <v>51</v>
      </c>
      <c r="D83" s="137" t="s">
        <v>150</v>
      </c>
      <c r="E83" s="137">
        <v>200</v>
      </c>
      <c r="F83" s="151">
        <f>F84</f>
        <v>0</v>
      </c>
      <c r="G83" s="151"/>
      <c r="H83" s="151"/>
      <c r="I83" s="135"/>
    </row>
    <row r="84" spans="1:9" ht="30" hidden="1" x14ac:dyDescent="0.25">
      <c r="A84" s="198" t="s">
        <v>28</v>
      </c>
      <c r="B84" s="83" t="s">
        <v>58</v>
      </c>
      <c r="C84" s="83" t="s">
        <v>51</v>
      </c>
      <c r="D84" s="82" t="s">
        <v>150</v>
      </c>
      <c r="E84" s="82">
        <v>240</v>
      </c>
      <c r="F84" s="152"/>
      <c r="G84" s="152"/>
      <c r="H84" s="152"/>
      <c r="I84" s="135"/>
    </row>
    <row r="85" spans="1:9" ht="28.5" hidden="1" x14ac:dyDescent="0.25">
      <c r="A85" s="66" t="s">
        <v>62</v>
      </c>
      <c r="B85" s="60" t="s">
        <v>58</v>
      </c>
      <c r="C85" s="60" t="s">
        <v>51</v>
      </c>
      <c r="D85" s="60" t="s">
        <v>151</v>
      </c>
      <c r="E85" s="60"/>
      <c r="F85" s="67">
        <f>F87</f>
        <v>0</v>
      </c>
      <c r="G85" s="67"/>
      <c r="H85" s="67"/>
      <c r="I85" s="135"/>
    </row>
    <row r="86" spans="1:9" ht="31.5" hidden="1" x14ac:dyDescent="0.25">
      <c r="A86" s="199" t="s">
        <v>159</v>
      </c>
      <c r="B86" s="137" t="s">
        <v>58</v>
      </c>
      <c r="C86" s="137" t="s">
        <v>51</v>
      </c>
      <c r="D86" s="137" t="s">
        <v>151</v>
      </c>
      <c r="E86" s="137">
        <v>200</v>
      </c>
      <c r="F86" s="151">
        <f>F87</f>
        <v>0</v>
      </c>
      <c r="G86" s="151"/>
      <c r="H86" s="151"/>
      <c r="I86" s="135"/>
    </row>
    <row r="87" spans="1:9" ht="30" hidden="1" x14ac:dyDescent="0.25">
      <c r="A87" s="198" t="s">
        <v>28</v>
      </c>
      <c r="B87" s="83" t="s">
        <v>58</v>
      </c>
      <c r="C87" s="83" t="s">
        <v>51</v>
      </c>
      <c r="D87" s="82" t="s">
        <v>151</v>
      </c>
      <c r="E87" s="82">
        <v>240</v>
      </c>
      <c r="F87" s="152"/>
      <c r="G87" s="152"/>
      <c r="H87" s="152"/>
      <c r="I87" s="135"/>
    </row>
    <row r="88" spans="1:9" ht="42.75" hidden="1" x14ac:dyDescent="0.25">
      <c r="A88" s="66" t="s">
        <v>63</v>
      </c>
      <c r="B88" s="60" t="s">
        <v>58</v>
      </c>
      <c r="C88" s="60" t="s">
        <v>51</v>
      </c>
      <c r="D88" s="60" t="s">
        <v>152</v>
      </c>
      <c r="E88" s="60"/>
      <c r="F88" s="67">
        <f>F90</f>
        <v>0</v>
      </c>
      <c r="G88" s="67"/>
      <c r="H88" s="67"/>
      <c r="I88" s="135"/>
    </row>
    <row r="89" spans="1:9" ht="31.5" hidden="1" x14ac:dyDescent="0.25">
      <c r="A89" s="199" t="s">
        <v>159</v>
      </c>
      <c r="B89" s="137" t="s">
        <v>58</v>
      </c>
      <c r="C89" s="137" t="s">
        <v>51</v>
      </c>
      <c r="D89" s="137" t="s">
        <v>152</v>
      </c>
      <c r="E89" s="137">
        <v>200</v>
      </c>
      <c r="F89" s="151">
        <f>F90</f>
        <v>0</v>
      </c>
      <c r="G89" s="151"/>
      <c r="H89" s="151"/>
      <c r="I89" s="135"/>
    </row>
    <row r="90" spans="1:9" ht="30" hidden="1" x14ac:dyDescent="0.25">
      <c r="A90" s="198" t="s">
        <v>28</v>
      </c>
      <c r="B90" s="83" t="s">
        <v>58</v>
      </c>
      <c r="C90" s="83" t="s">
        <v>51</v>
      </c>
      <c r="D90" s="82" t="s">
        <v>152</v>
      </c>
      <c r="E90" s="82">
        <v>240</v>
      </c>
      <c r="F90" s="152"/>
      <c r="G90" s="152"/>
      <c r="H90" s="152"/>
      <c r="I90" s="135"/>
    </row>
    <row r="91" spans="1:9" ht="42.75" hidden="1" x14ac:dyDescent="0.25">
      <c r="A91" s="66" t="s">
        <v>64</v>
      </c>
      <c r="B91" s="60" t="s">
        <v>58</v>
      </c>
      <c r="C91" s="60" t="s">
        <v>51</v>
      </c>
      <c r="D91" s="60" t="s">
        <v>153</v>
      </c>
      <c r="E91" s="60"/>
      <c r="F91" s="67">
        <f>F93</f>
        <v>0</v>
      </c>
      <c r="G91" s="67"/>
      <c r="H91" s="67"/>
      <c r="I91" s="135"/>
    </row>
    <row r="92" spans="1:9" ht="31.5" hidden="1" x14ac:dyDescent="0.25">
      <c r="A92" s="199" t="s">
        <v>159</v>
      </c>
      <c r="B92" s="137" t="s">
        <v>58</v>
      </c>
      <c r="C92" s="137" t="s">
        <v>51</v>
      </c>
      <c r="D92" s="137" t="s">
        <v>153</v>
      </c>
      <c r="E92" s="137">
        <v>200</v>
      </c>
      <c r="F92" s="151">
        <f>F93</f>
        <v>0</v>
      </c>
      <c r="G92" s="151"/>
      <c r="H92" s="151"/>
      <c r="I92" s="135"/>
    </row>
    <row r="93" spans="1:9" ht="30" hidden="1" x14ac:dyDescent="0.25">
      <c r="A93" s="198" t="s">
        <v>28</v>
      </c>
      <c r="B93" s="83" t="s">
        <v>58</v>
      </c>
      <c r="C93" s="83" t="s">
        <v>51</v>
      </c>
      <c r="D93" s="82" t="s">
        <v>153</v>
      </c>
      <c r="E93" s="82">
        <v>240</v>
      </c>
      <c r="F93" s="152"/>
      <c r="G93" s="152"/>
      <c r="H93" s="152"/>
      <c r="I93" s="135"/>
    </row>
    <row r="94" spans="1:9" ht="42.75" hidden="1" x14ac:dyDescent="0.25">
      <c r="A94" s="66" t="s">
        <v>65</v>
      </c>
      <c r="B94" s="60" t="s">
        <v>58</v>
      </c>
      <c r="C94" s="60" t="s">
        <v>51</v>
      </c>
      <c r="D94" s="60" t="s">
        <v>154</v>
      </c>
      <c r="E94" s="60"/>
      <c r="F94" s="67">
        <f>F96</f>
        <v>0</v>
      </c>
      <c r="G94" s="67"/>
      <c r="H94" s="67"/>
      <c r="I94" s="135"/>
    </row>
    <row r="95" spans="1:9" ht="31.5" hidden="1" x14ac:dyDescent="0.25">
      <c r="A95" s="199" t="s">
        <v>159</v>
      </c>
      <c r="B95" s="137" t="s">
        <v>58</v>
      </c>
      <c r="C95" s="137" t="s">
        <v>51</v>
      </c>
      <c r="D95" s="137" t="s">
        <v>154</v>
      </c>
      <c r="E95" s="137">
        <v>200</v>
      </c>
      <c r="F95" s="151">
        <f>F96</f>
        <v>0</v>
      </c>
      <c r="G95" s="151"/>
      <c r="H95" s="151"/>
      <c r="I95" s="135"/>
    </row>
    <row r="96" spans="1:9" ht="30" hidden="1" x14ac:dyDescent="0.25">
      <c r="A96" s="198" t="s">
        <v>28</v>
      </c>
      <c r="B96" s="83" t="s">
        <v>58</v>
      </c>
      <c r="C96" s="83" t="s">
        <v>51</v>
      </c>
      <c r="D96" s="82" t="s">
        <v>154</v>
      </c>
      <c r="E96" s="82">
        <v>240</v>
      </c>
      <c r="F96" s="152"/>
      <c r="G96" s="152"/>
      <c r="H96" s="152"/>
      <c r="I96" s="135"/>
    </row>
    <row r="97" spans="1:9" ht="42.75" hidden="1" x14ac:dyDescent="0.25">
      <c r="A97" s="66" t="s">
        <v>66</v>
      </c>
      <c r="B97" s="60" t="s">
        <v>58</v>
      </c>
      <c r="C97" s="60" t="s">
        <v>51</v>
      </c>
      <c r="D97" s="60" t="s">
        <v>155</v>
      </c>
      <c r="E97" s="60"/>
      <c r="F97" s="67">
        <f>F99</f>
        <v>0</v>
      </c>
      <c r="G97" s="67"/>
      <c r="H97" s="67"/>
      <c r="I97" s="135"/>
    </row>
    <row r="98" spans="1:9" ht="31.5" hidden="1" x14ac:dyDescent="0.25">
      <c r="A98" s="199" t="s">
        <v>159</v>
      </c>
      <c r="B98" s="137" t="s">
        <v>58</v>
      </c>
      <c r="C98" s="137" t="s">
        <v>51</v>
      </c>
      <c r="D98" s="137" t="s">
        <v>155</v>
      </c>
      <c r="E98" s="137">
        <v>200</v>
      </c>
      <c r="F98" s="151">
        <f>F99</f>
        <v>0</v>
      </c>
      <c r="G98" s="151"/>
      <c r="H98" s="151"/>
      <c r="I98" s="135"/>
    </row>
    <row r="99" spans="1:9" ht="30" hidden="1" x14ac:dyDescent="0.25">
      <c r="A99" s="198" t="s">
        <v>28</v>
      </c>
      <c r="B99" s="83" t="s">
        <v>58</v>
      </c>
      <c r="C99" s="83" t="s">
        <v>51</v>
      </c>
      <c r="D99" s="82" t="s">
        <v>155</v>
      </c>
      <c r="E99" s="82">
        <v>240</v>
      </c>
      <c r="F99" s="152"/>
      <c r="G99" s="152"/>
      <c r="H99" s="152"/>
      <c r="I99" s="135"/>
    </row>
    <row r="100" spans="1:9" ht="28.5" hidden="1" x14ac:dyDescent="0.25">
      <c r="A100" s="66" t="s">
        <v>67</v>
      </c>
      <c r="B100" s="60" t="s">
        <v>58</v>
      </c>
      <c r="C100" s="60" t="s">
        <v>51</v>
      </c>
      <c r="D100" s="60" t="s">
        <v>156</v>
      </c>
      <c r="E100" s="60"/>
      <c r="F100" s="67">
        <f>F102</f>
        <v>0</v>
      </c>
      <c r="G100" s="67"/>
      <c r="H100" s="67"/>
      <c r="I100" s="135"/>
    </row>
    <row r="101" spans="1:9" ht="31.5" hidden="1" x14ac:dyDescent="0.25">
      <c r="A101" s="199" t="s">
        <v>159</v>
      </c>
      <c r="B101" s="137" t="s">
        <v>58</v>
      </c>
      <c r="C101" s="137" t="s">
        <v>51</v>
      </c>
      <c r="D101" s="137" t="s">
        <v>156</v>
      </c>
      <c r="E101" s="137">
        <v>200</v>
      </c>
      <c r="F101" s="151">
        <f>F102</f>
        <v>0</v>
      </c>
      <c r="G101" s="151"/>
      <c r="H101" s="151"/>
      <c r="I101" s="135"/>
    </row>
    <row r="102" spans="1:9" ht="30" hidden="1" x14ac:dyDescent="0.25">
      <c r="A102" s="198" t="s">
        <v>28</v>
      </c>
      <c r="B102" s="83" t="s">
        <v>58</v>
      </c>
      <c r="C102" s="83" t="s">
        <v>51</v>
      </c>
      <c r="D102" s="82" t="s">
        <v>156</v>
      </c>
      <c r="E102" s="82">
        <v>240</v>
      </c>
      <c r="F102" s="152"/>
      <c r="G102" s="152"/>
      <c r="H102" s="152"/>
      <c r="I102" s="135"/>
    </row>
    <row r="103" spans="1:9" ht="28.5" hidden="1" x14ac:dyDescent="0.25">
      <c r="A103" s="66" t="s">
        <v>68</v>
      </c>
      <c r="B103" s="136" t="s">
        <v>58</v>
      </c>
      <c r="C103" s="136" t="s">
        <v>51</v>
      </c>
      <c r="D103" s="60" t="s">
        <v>157</v>
      </c>
      <c r="E103" s="82"/>
      <c r="F103" s="67">
        <f>F104</f>
        <v>0</v>
      </c>
      <c r="G103" s="67"/>
      <c r="H103" s="67"/>
      <c r="I103" s="135"/>
    </row>
    <row r="104" spans="1:9" ht="31.5" hidden="1" x14ac:dyDescent="0.25">
      <c r="A104" s="199" t="s">
        <v>159</v>
      </c>
      <c r="B104" s="137" t="s">
        <v>58</v>
      </c>
      <c r="C104" s="137" t="s">
        <v>51</v>
      </c>
      <c r="D104" s="137" t="s">
        <v>157</v>
      </c>
      <c r="E104" s="137">
        <v>200</v>
      </c>
      <c r="F104" s="151">
        <f>F105</f>
        <v>0</v>
      </c>
      <c r="G104" s="151"/>
      <c r="H104" s="151"/>
      <c r="I104" s="135"/>
    </row>
    <row r="105" spans="1:9" ht="30" hidden="1" x14ac:dyDescent="0.25">
      <c r="A105" s="198" t="s">
        <v>28</v>
      </c>
      <c r="B105" s="83" t="s">
        <v>58</v>
      </c>
      <c r="C105" s="83" t="s">
        <v>51</v>
      </c>
      <c r="D105" s="82" t="s">
        <v>157</v>
      </c>
      <c r="E105" s="82">
        <v>240</v>
      </c>
      <c r="F105" s="152"/>
      <c r="G105" s="152"/>
      <c r="H105" s="152"/>
      <c r="I105" s="135"/>
    </row>
    <row r="106" spans="1:9" ht="28.5" hidden="1" x14ac:dyDescent="0.25">
      <c r="A106" s="66" t="s">
        <v>69</v>
      </c>
      <c r="B106" s="136" t="s">
        <v>58</v>
      </c>
      <c r="C106" s="136" t="s">
        <v>51</v>
      </c>
      <c r="D106" s="60" t="s">
        <v>158</v>
      </c>
      <c r="E106" s="82"/>
      <c r="F106" s="67">
        <f>F107</f>
        <v>0</v>
      </c>
      <c r="G106" s="67"/>
      <c r="H106" s="67"/>
      <c r="I106" s="135"/>
    </row>
    <row r="107" spans="1:9" ht="31.5" hidden="1" x14ac:dyDescent="0.25">
      <c r="A107" s="199" t="s">
        <v>159</v>
      </c>
      <c r="B107" s="137" t="s">
        <v>58</v>
      </c>
      <c r="C107" s="137" t="s">
        <v>51</v>
      </c>
      <c r="D107" s="137" t="s">
        <v>158</v>
      </c>
      <c r="E107" s="137">
        <v>200</v>
      </c>
      <c r="F107" s="151"/>
      <c r="G107" s="151"/>
      <c r="H107" s="151"/>
      <c r="I107" s="135"/>
    </row>
    <row r="108" spans="1:9" ht="25.5" customHeight="1" x14ac:dyDescent="0.25">
      <c r="A108" s="66" t="s">
        <v>70</v>
      </c>
      <c r="B108" s="60" t="s">
        <v>71</v>
      </c>
      <c r="C108" s="60" t="s">
        <v>9</v>
      </c>
      <c r="D108" s="66"/>
      <c r="E108" s="66"/>
      <c r="F108" s="191">
        <f>F109</f>
        <v>3775.1</v>
      </c>
      <c r="G108" s="191">
        <f t="shared" ref="G108:H108" si="20">G109</f>
        <v>1557.9</v>
      </c>
      <c r="H108" s="191">
        <f t="shared" si="20"/>
        <v>0</v>
      </c>
    </row>
    <row r="109" spans="1:9" ht="27.75" customHeight="1" x14ac:dyDescent="0.25">
      <c r="A109" s="214" t="s">
        <v>72</v>
      </c>
      <c r="B109" s="215" t="s">
        <v>71</v>
      </c>
      <c r="C109" s="215" t="s">
        <v>8</v>
      </c>
      <c r="D109" s="178"/>
      <c r="E109" s="178"/>
      <c r="F109" s="216">
        <v>3775.1</v>
      </c>
      <c r="G109" s="216">
        <v>1557.9</v>
      </c>
      <c r="H109" s="216">
        <v>0</v>
      </c>
    </row>
    <row r="110" spans="1:9" ht="42.75" hidden="1" x14ac:dyDescent="0.25">
      <c r="A110" s="66" t="s">
        <v>73</v>
      </c>
      <c r="B110" s="59" t="s">
        <v>71</v>
      </c>
      <c r="C110" s="59" t="s">
        <v>8</v>
      </c>
      <c r="D110" s="60" t="s">
        <v>74</v>
      </c>
      <c r="E110" s="82"/>
      <c r="F110" s="191">
        <f>F111+F114</f>
        <v>3212.8</v>
      </c>
      <c r="G110" s="191">
        <f t="shared" ref="G110:H110" si="21">G111+G114</f>
        <v>1118.4000000000001</v>
      </c>
      <c r="H110" s="191">
        <f t="shared" si="21"/>
        <v>1199.2</v>
      </c>
    </row>
    <row r="111" spans="1:9" ht="47.25" hidden="1" x14ac:dyDescent="0.25">
      <c r="A111" s="200" t="s">
        <v>75</v>
      </c>
      <c r="B111" s="136" t="s">
        <v>71</v>
      </c>
      <c r="C111" s="136" t="s">
        <v>8</v>
      </c>
      <c r="D111" s="60" t="s">
        <v>76</v>
      </c>
      <c r="E111" s="60"/>
      <c r="F111" s="192">
        <f>F112</f>
        <v>2412.8000000000002</v>
      </c>
      <c r="G111" s="192">
        <f t="shared" ref="G111:H112" si="22">G112</f>
        <v>818.4</v>
      </c>
      <c r="H111" s="192">
        <f t="shared" si="22"/>
        <v>899.2</v>
      </c>
    </row>
    <row r="112" spans="1:9" ht="42.75" hidden="1" x14ac:dyDescent="0.25">
      <c r="A112" s="66" t="s">
        <v>77</v>
      </c>
      <c r="B112" s="59" t="s">
        <v>71</v>
      </c>
      <c r="C112" s="59" t="s">
        <v>8</v>
      </c>
      <c r="D112" s="60" t="s">
        <v>78</v>
      </c>
      <c r="E112" s="82"/>
      <c r="F112" s="187">
        <f>F113</f>
        <v>2412.8000000000002</v>
      </c>
      <c r="G112" s="187">
        <f t="shared" si="22"/>
        <v>818.4</v>
      </c>
      <c r="H112" s="187">
        <f t="shared" si="22"/>
        <v>899.2</v>
      </c>
    </row>
    <row r="113" spans="1:9" ht="31.5" hidden="1" x14ac:dyDescent="0.25">
      <c r="A113" s="197" t="s">
        <v>159</v>
      </c>
      <c r="B113" s="166" t="s">
        <v>71</v>
      </c>
      <c r="C113" s="166" t="s">
        <v>8</v>
      </c>
      <c r="D113" s="60" t="s">
        <v>78</v>
      </c>
      <c r="E113" s="82">
        <v>200</v>
      </c>
      <c r="F113" s="193">
        <f>3212.8-800</f>
        <v>2412.8000000000002</v>
      </c>
      <c r="G113" s="193">
        <v>818.4</v>
      </c>
      <c r="H113" s="193">
        <v>899.2</v>
      </c>
    </row>
    <row r="114" spans="1:9" ht="47.25" hidden="1" x14ac:dyDescent="0.25">
      <c r="A114" s="200" t="s">
        <v>79</v>
      </c>
      <c r="B114" s="136" t="s">
        <v>71</v>
      </c>
      <c r="C114" s="136" t="s">
        <v>8</v>
      </c>
      <c r="D114" s="60" t="s">
        <v>80</v>
      </c>
      <c r="E114" s="60"/>
      <c r="F114" s="192">
        <f>F115</f>
        <v>800</v>
      </c>
      <c r="G114" s="192">
        <f t="shared" ref="G114:H115" si="23">G115</f>
        <v>300</v>
      </c>
      <c r="H114" s="192">
        <f t="shared" si="23"/>
        <v>300</v>
      </c>
    </row>
    <row r="115" spans="1:9" ht="42.75" hidden="1" x14ac:dyDescent="0.25">
      <c r="A115" s="66" t="s">
        <v>81</v>
      </c>
      <c r="B115" s="59" t="s">
        <v>71</v>
      </c>
      <c r="C115" s="59" t="s">
        <v>8</v>
      </c>
      <c r="D115" s="60" t="s">
        <v>82</v>
      </c>
      <c r="E115" s="82"/>
      <c r="F115" s="187">
        <f>F116</f>
        <v>800</v>
      </c>
      <c r="G115" s="187">
        <f t="shared" si="23"/>
        <v>300</v>
      </c>
      <c r="H115" s="187">
        <f t="shared" si="23"/>
        <v>300</v>
      </c>
    </row>
    <row r="116" spans="1:9" ht="31.5" hidden="1" x14ac:dyDescent="0.25">
      <c r="A116" s="197" t="s">
        <v>159</v>
      </c>
      <c r="B116" s="166" t="s">
        <v>71</v>
      </c>
      <c r="C116" s="166" t="s">
        <v>8</v>
      </c>
      <c r="D116" s="60" t="s">
        <v>82</v>
      </c>
      <c r="E116" s="82">
        <v>200</v>
      </c>
      <c r="F116" s="193">
        <v>800</v>
      </c>
      <c r="G116" s="193">
        <v>300</v>
      </c>
      <c r="H116" s="193">
        <v>300</v>
      </c>
    </row>
    <row r="117" spans="1:9" ht="29.25" customHeight="1" x14ac:dyDescent="0.25">
      <c r="A117" s="66" t="s">
        <v>184</v>
      </c>
      <c r="B117" s="60">
        <v>10</v>
      </c>
      <c r="C117" s="59" t="s">
        <v>9</v>
      </c>
      <c r="D117" s="66"/>
      <c r="E117" s="66"/>
      <c r="F117" s="191">
        <f>F118</f>
        <v>314.7</v>
      </c>
      <c r="G117" s="191">
        <f t="shared" ref="G117:H119" si="24">G118</f>
        <v>295.2</v>
      </c>
      <c r="H117" s="191">
        <f t="shared" si="24"/>
        <v>548.29999999999995</v>
      </c>
    </row>
    <row r="118" spans="1:9" ht="27" customHeight="1" x14ac:dyDescent="0.25">
      <c r="A118" s="198" t="s">
        <v>185</v>
      </c>
      <c r="B118" s="166" t="s">
        <v>180</v>
      </c>
      <c r="C118" s="166" t="s">
        <v>8</v>
      </c>
      <c r="D118" s="82"/>
      <c r="E118" s="82"/>
      <c r="F118" s="193">
        <v>314.7</v>
      </c>
      <c r="G118" s="193">
        <v>295.2</v>
      </c>
      <c r="H118" s="193">
        <v>548.29999999999995</v>
      </c>
    </row>
    <row r="119" spans="1:9" ht="99.75" hidden="1" customHeight="1" x14ac:dyDescent="0.25">
      <c r="A119" s="66" t="s">
        <v>186</v>
      </c>
      <c r="B119" s="59" t="s">
        <v>180</v>
      </c>
      <c r="C119" s="59" t="s">
        <v>8</v>
      </c>
      <c r="D119" s="60" t="s">
        <v>188</v>
      </c>
      <c r="E119" s="82"/>
      <c r="F119" s="191">
        <f>F120</f>
        <v>305.8</v>
      </c>
      <c r="G119" s="191">
        <f t="shared" si="24"/>
        <v>320.10000000000002</v>
      </c>
      <c r="H119" s="191">
        <f t="shared" si="24"/>
        <v>320.60000000000002</v>
      </c>
    </row>
    <row r="120" spans="1:9" hidden="1" x14ac:dyDescent="0.25">
      <c r="A120" s="198" t="s">
        <v>187</v>
      </c>
      <c r="B120" s="166" t="s">
        <v>180</v>
      </c>
      <c r="C120" s="166" t="s">
        <v>8</v>
      </c>
      <c r="D120" s="82" t="s">
        <v>188</v>
      </c>
      <c r="E120" s="82">
        <v>300</v>
      </c>
      <c r="F120" s="193">
        <v>305.8</v>
      </c>
      <c r="G120" s="193">
        <v>320.10000000000002</v>
      </c>
      <c r="H120" s="193">
        <v>320.60000000000002</v>
      </c>
    </row>
    <row r="121" spans="1:9" ht="27" customHeight="1" x14ac:dyDescent="0.25">
      <c r="A121" s="66" t="s">
        <v>83</v>
      </c>
      <c r="B121" s="60" t="s">
        <v>84</v>
      </c>
      <c r="C121" s="60" t="s">
        <v>9</v>
      </c>
      <c r="D121" s="66"/>
      <c r="E121" s="66"/>
      <c r="F121" s="191">
        <f>F122</f>
        <v>1000</v>
      </c>
      <c r="G121" s="191">
        <f t="shared" ref="G121:H124" si="25">G122</f>
        <v>300</v>
      </c>
      <c r="H121" s="191">
        <f t="shared" si="25"/>
        <v>0</v>
      </c>
    </row>
    <row r="122" spans="1:9" ht="21.75" customHeight="1" x14ac:dyDescent="0.25">
      <c r="A122" s="198" t="s">
        <v>85</v>
      </c>
      <c r="B122" s="166" t="s">
        <v>84</v>
      </c>
      <c r="C122" s="166" t="s">
        <v>8</v>
      </c>
      <c r="D122" s="82"/>
      <c r="E122" s="82"/>
      <c r="F122" s="193">
        <v>1000</v>
      </c>
      <c r="G122" s="193">
        <v>300</v>
      </c>
      <c r="H122" s="193">
        <v>0</v>
      </c>
    </row>
    <row r="123" spans="1:9" ht="57" hidden="1" x14ac:dyDescent="0.25">
      <c r="A123" s="37" t="s">
        <v>86</v>
      </c>
      <c r="B123" s="39" t="s">
        <v>84</v>
      </c>
      <c r="C123" s="39" t="s">
        <v>8</v>
      </c>
      <c r="D123" s="38" t="s">
        <v>87</v>
      </c>
      <c r="E123" s="70"/>
      <c r="F123" s="154">
        <f>F124</f>
        <v>1000</v>
      </c>
      <c r="G123" s="154">
        <f t="shared" si="25"/>
        <v>500</v>
      </c>
      <c r="H123" s="154">
        <f t="shared" si="25"/>
        <v>500</v>
      </c>
      <c r="I123" s="22"/>
    </row>
    <row r="124" spans="1:9" ht="42.75" hidden="1" x14ac:dyDescent="0.25">
      <c r="A124" s="41" t="s">
        <v>88</v>
      </c>
      <c r="B124" s="43" t="s">
        <v>84</v>
      </c>
      <c r="C124" s="43" t="s">
        <v>8</v>
      </c>
      <c r="D124" s="42" t="s">
        <v>89</v>
      </c>
      <c r="E124" s="8"/>
      <c r="F124" s="156">
        <f>F125</f>
        <v>1000</v>
      </c>
      <c r="G124" s="156">
        <f t="shared" si="25"/>
        <v>500</v>
      </c>
      <c r="H124" s="156">
        <f t="shared" si="25"/>
        <v>500</v>
      </c>
      <c r="I124" s="22"/>
    </row>
    <row r="125" spans="1:9" ht="31.5" hidden="1" x14ac:dyDescent="0.25">
      <c r="A125" s="58" t="s">
        <v>159</v>
      </c>
      <c r="B125" s="9" t="s">
        <v>84</v>
      </c>
      <c r="C125" s="9" t="s">
        <v>8</v>
      </c>
      <c r="D125" s="42" t="s">
        <v>89</v>
      </c>
      <c r="E125" s="8">
        <v>200</v>
      </c>
      <c r="F125" s="144">
        <v>1000</v>
      </c>
      <c r="G125" s="144">
        <v>500</v>
      </c>
      <c r="H125" s="144">
        <v>500</v>
      </c>
    </row>
    <row r="126" spans="1:9" ht="36.75" hidden="1" customHeight="1" x14ac:dyDescent="0.25">
      <c r="A126" s="16"/>
      <c r="B126" s="94"/>
      <c r="C126" s="94"/>
      <c r="D126" s="93"/>
      <c r="E126" s="95"/>
      <c r="F126" s="96"/>
      <c r="G126" s="96"/>
      <c r="H126" s="96"/>
      <c r="I126" s="22"/>
    </row>
    <row r="127" spans="1:9" ht="18.75" hidden="1" x14ac:dyDescent="0.3">
      <c r="A127" s="23"/>
      <c r="B127" s="25"/>
      <c r="C127" s="25"/>
      <c r="D127" s="24"/>
      <c r="E127" s="24"/>
      <c r="F127" s="97"/>
      <c r="G127" s="97"/>
      <c r="H127" s="97"/>
    </row>
    <row r="128" spans="1:9" ht="18.75" hidden="1" x14ac:dyDescent="0.3">
      <c r="A128" s="138"/>
      <c r="B128" s="140"/>
      <c r="C128" s="140"/>
      <c r="D128" s="139"/>
      <c r="E128" s="146"/>
      <c r="F128" s="147"/>
      <c r="G128" s="147"/>
      <c r="H128" s="147"/>
    </row>
    <row r="129" spans="1:21" ht="29.25" hidden="1" customHeight="1" x14ac:dyDescent="0.25">
      <c r="A129" s="37"/>
      <c r="B129" s="39"/>
      <c r="C129" s="39"/>
      <c r="D129" s="38"/>
      <c r="E129" s="70"/>
      <c r="F129" s="40"/>
      <c r="G129" s="40"/>
      <c r="H129" s="40"/>
    </row>
    <row r="130" spans="1:21" ht="15.75" hidden="1" x14ac:dyDescent="0.25">
      <c r="A130" s="54"/>
      <c r="B130" s="136"/>
      <c r="C130" s="136"/>
      <c r="D130" s="98"/>
      <c r="E130" s="137"/>
      <c r="F130" s="57"/>
      <c r="G130" s="57"/>
      <c r="H130" s="57"/>
      <c r="N130" s="32"/>
      <c r="O130" s="34"/>
      <c r="P130" s="34"/>
      <c r="Q130" s="33"/>
      <c r="R130" s="35"/>
      <c r="S130" s="36"/>
      <c r="T130" s="36"/>
      <c r="U130" s="36"/>
    </row>
    <row r="131" spans="1:21" hidden="1" x14ac:dyDescent="0.25">
      <c r="A131" s="54"/>
      <c r="B131" s="56"/>
      <c r="C131" s="56"/>
      <c r="D131" s="60"/>
      <c r="E131" s="8"/>
      <c r="F131" s="57"/>
      <c r="G131" s="57"/>
      <c r="H131" s="57"/>
    </row>
    <row r="132" spans="1:21" ht="15.75" hidden="1" x14ac:dyDescent="0.25">
      <c r="A132" s="58"/>
      <c r="B132" s="9"/>
      <c r="C132" s="9"/>
      <c r="D132" s="60"/>
      <c r="E132" s="8"/>
      <c r="F132" s="53"/>
      <c r="G132" s="53"/>
      <c r="H132" s="53"/>
      <c r="I132" s="22"/>
    </row>
    <row r="133" spans="1:21" ht="15.75" hidden="1" x14ac:dyDescent="0.25">
      <c r="A133" s="58"/>
      <c r="B133" s="9"/>
      <c r="C133" s="9"/>
      <c r="D133" s="60"/>
      <c r="E133" s="8"/>
      <c r="F133" s="53"/>
      <c r="G133" s="53"/>
      <c r="H133" s="53"/>
    </row>
    <row r="134" spans="1:21" hidden="1" x14ac:dyDescent="0.25">
      <c r="A134" s="50"/>
      <c r="B134" s="9"/>
      <c r="C134" s="9"/>
      <c r="D134" s="60"/>
      <c r="E134" s="8"/>
      <c r="F134" s="53"/>
      <c r="G134" s="53"/>
      <c r="H134" s="53"/>
    </row>
    <row r="135" spans="1:21" ht="8.25" hidden="1" customHeight="1" x14ac:dyDescent="0.25">
      <c r="A135" s="50"/>
      <c r="B135" s="9"/>
      <c r="C135" s="9"/>
      <c r="D135" s="60"/>
      <c r="E135" s="8"/>
      <c r="F135" s="53"/>
      <c r="G135" s="53"/>
      <c r="H135" s="53"/>
    </row>
    <row r="136" spans="1:21" hidden="1" x14ac:dyDescent="0.25">
      <c r="A136" s="41"/>
      <c r="B136" s="43"/>
      <c r="C136" s="43"/>
      <c r="D136" s="60"/>
      <c r="E136" s="8"/>
      <c r="F136" s="44"/>
      <c r="G136" s="44"/>
      <c r="H136" s="44"/>
    </row>
    <row r="137" spans="1:21" ht="15.75" hidden="1" x14ac:dyDescent="0.25">
      <c r="A137" s="58"/>
      <c r="B137" s="9"/>
      <c r="C137" s="9"/>
      <c r="D137" s="42"/>
      <c r="E137" s="8"/>
      <c r="F137" s="53"/>
      <c r="G137" s="53"/>
      <c r="H137" s="53"/>
    </row>
    <row r="138" spans="1:21" ht="28.5" customHeight="1" x14ac:dyDescent="0.25">
      <c r="A138" s="99" t="s">
        <v>97</v>
      </c>
      <c r="B138" s="101"/>
      <c r="C138" s="101"/>
      <c r="D138" s="100"/>
      <c r="E138" s="100"/>
      <c r="F138" s="102">
        <f>F12+F70+F76+F108+F117+F121</f>
        <v>119316.40000000001</v>
      </c>
      <c r="G138" s="102">
        <f>G126+G11</f>
        <v>119678.79999999999</v>
      </c>
      <c r="H138" s="102">
        <f>H126+H11</f>
        <v>124460.09999999999</v>
      </c>
      <c r="I138" s="22"/>
    </row>
    <row r="139" spans="1:21" s="103" customFormat="1" ht="30" hidden="1" x14ac:dyDescent="0.25">
      <c r="A139" s="54" t="s">
        <v>98</v>
      </c>
      <c r="B139" s="56" t="s">
        <v>8</v>
      </c>
      <c r="C139" s="56" t="s">
        <v>22</v>
      </c>
      <c r="D139" s="55">
        <v>73</v>
      </c>
      <c r="E139" s="55"/>
      <c r="F139" s="57">
        <v>0</v>
      </c>
    </row>
    <row r="140" spans="1:21" ht="31.5" hidden="1" x14ac:dyDescent="0.25">
      <c r="A140" s="45" t="s">
        <v>28</v>
      </c>
      <c r="B140" s="47" t="s">
        <v>8</v>
      </c>
      <c r="C140" s="47" t="s">
        <v>22</v>
      </c>
      <c r="D140" s="48">
        <v>73</v>
      </c>
      <c r="E140" s="48">
        <v>240</v>
      </c>
      <c r="F140" s="49">
        <v>0</v>
      </c>
    </row>
    <row r="141" spans="1:21" ht="31.5" hidden="1" x14ac:dyDescent="0.25">
      <c r="A141" s="58" t="s">
        <v>99</v>
      </c>
      <c r="B141" s="9" t="s">
        <v>8</v>
      </c>
      <c r="C141" s="9" t="s">
        <v>22</v>
      </c>
      <c r="D141" s="8">
        <v>73</v>
      </c>
      <c r="E141" s="8">
        <v>243</v>
      </c>
      <c r="F141" s="53"/>
    </row>
    <row r="142" spans="1:21" ht="31.5" hidden="1" x14ac:dyDescent="0.25">
      <c r="A142" s="58" t="s">
        <v>100</v>
      </c>
      <c r="B142" s="9" t="s">
        <v>8</v>
      </c>
      <c r="C142" s="9" t="s">
        <v>22</v>
      </c>
      <c r="D142" s="8">
        <v>73</v>
      </c>
      <c r="E142" s="8">
        <v>244</v>
      </c>
      <c r="F142" s="53"/>
    </row>
    <row r="143" spans="1:21" ht="9.75" hidden="1" customHeight="1" x14ac:dyDescent="0.25">
      <c r="A143" s="45"/>
      <c r="B143" s="9"/>
      <c r="C143" s="9"/>
      <c r="D143" s="8"/>
      <c r="E143" s="8"/>
      <c r="F143" s="53"/>
    </row>
    <row r="144" spans="1:21" ht="28.5" hidden="1" x14ac:dyDescent="0.25">
      <c r="A144" s="37" t="s">
        <v>101</v>
      </c>
      <c r="B144" s="39" t="s">
        <v>8</v>
      </c>
      <c r="C144" s="39" t="s">
        <v>22</v>
      </c>
      <c r="D144" s="38">
        <v>75</v>
      </c>
      <c r="E144" s="70"/>
      <c r="F144" s="40">
        <v>0</v>
      </c>
    </row>
    <row r="145" spans="1:8" ht="57" hidden="1" x14ac:dyDescent="0.25">
      <c r="A145" s="41" t="s">
        <v>102</v>
      </c>
      <c r="B145" s="43" t="s">
        <v>8</v>
      </c>
      <c r="C145" s="43" t="s">
        <v>22</v>
      </c>
      <c r="D145" s="42">
        <v>75</v>
      </c>
      <c r="E145" s="42"/>
      <c r="F145" s="44">
        <v>0</v>
      </c>
    </row>
    <row r="146" spans="1:8" s="103" customFormat="1" ht="30" hidden="1" x14ac:dyDescent="0.25">
      <c r="A146" s="54" t="s">
        <v>103</v>
      </c>
      <c r="B146" s="56" t="s">
        <v>8</v>
      </c>
      <c r="C146" s="56" t="s">
        <v>22</v>
      </c>
      <c r="D146" s="55">
        <v>75</v>
      </c>
      <c r="E146" s="55"/>
      <c r="F146" s="57">
        <v>0</v>
      </c>
    </row>
    <row r="147" spans="1:8" ht="31.5" hidden="1" x14ac:dyDescent="0.25">
      <c r="A147" s="45" t="s">
        <v>20</v>
      </c>
      <c r="B147" s="47" t="s">
        <v>8</v>
      </c>
      <c r="C147" s="47" t="s">
        <v>22</v>
      </c>
      <c r="D147" s="48">
        <v>75</v>
      </c>
      <c r="E147" s="48">
        <v>120</v>
      </c>
      <c r="F147" s="53">
        <v>0</v>
      </c>
    </row>
    <row r="148" spans="1:8" ht="31.5" hidden="1" x14ac:dyDescent="0.25">
      <c r="A148" s="58" t="s">
        <v>104</v>
      </c>
      <c r="B148" s="9" t="s">
        <v>8</v>
      </c>
      <c r="C148" s="9" t="s">
        <v>22</v>
      </c>
      <c r="D148" s="8">
        <v>75</v>
      </c>
      <c r="E148" s="8">
        <v>121</v>
      </c>
      <c r="F148" s="53"/>
    </row>
    <row r="149" spans="1:8" ht="31.5" hidden="1" x14ac:dyDescent="0.25">
      <c r="A149" s="45" t="s">
        <v>28</v>
      </c>
      <c r="B149" s="47" t="s">
        <v>8</v>
      </c>
      <c r="C149" s="47" t="s">
        <v>22</v>
      </c>
      <c r="D149" s="48">
        <v>75</v>
      </c>
      <c r="E149" s="48">
        <v>240</v>
      </c>
      <c r="F149" s="49">
        <v>0</v>
      </c>
    </row>
    <row r="150" spans="1:8" ht="31.5" hidden="1" x14ac:dyDescent="0.25">
      <c r="A150" s="58" t="s">
        <v>100</v>
      </c>
      <c r="B150" s="9" t="s">
        <v>8</v>
      </c>
      <c r="C150" s="9" t="s">
        <v>22</v>
      </c>
      <c r="D150" s="8">
        <v>75</v>
      </c>
      <c r="E150" s="8">
        <v>244</v>
      </c>
      <c r="F150" s="53"/>
    </row>
    <row r="151" spans="1:8" hidden="1" x14ac:dyDescent="0.25">
      <c r="A151" s="50"/>
      <c r="B151" s="9"/>
      <c r="C151" s="9"/>
      <c r="D151" s="8"/>
      <c r="E151" s="8"/>
      <c r="F151" s="53"/>
    </row>
    <row r="152" spans="1:8" ht="15.75" hidden="1" x14ac:dyDescent="0.25">
      <c r="A152" s="61" t="s">
        <v>105</v>
      </c>
      <c r="B152" s="63" t="s">
        <v>8</v>
      </c>
      <c r="C152" s="63" t="s">
        <v>84</v>
      </c>
      <c r="D152" s="62"/>
      <c r="E152" s="62"/>
      <c r="F152" s="104">
        <v>0</v>
      </c>
    </row>
    <row r="153" spans="1:8" ht="28.5" hidden="1" customHeight="1" x14ac:dyDescent="0.25">
      <c r="A153" s="37" t="s">
        <v>106</v>
      </c>
      <c r="B153" s="39" t="s">
        <v>8</v>
      </c>
      <c r="C153" s="39" t="s">
        <v>84</v>
      </c>
      <c r="D153" s="38">
        <v>74</v>
      </c>
      <c r="E153" s="70"/>
      <c r="F153" s="40">
        <v>0</v>
      </c>
    </row>
    <row r="154" spans="1:8" ht="28.5" hidden="1" x14ac:dyDescent="0.25">
      <c r="A154" s="41" t="s">
        <v>107</v>
      </c>
      <c r="B154" s="43" t="s">
        <v>8</v>
      </c>
      <c r="C154" s="43" t="s">
        <v>84</v>
      </c>
      <c r="D154" s="42">
        <v>74</v>
      </c>
      <c r="E154" s="42"/>
      <c r="F154" s="44">
        <v>0</v>
      </c>
    </row>
    <row r="155" spans="1:8" s="103" customFormat="1" ht="30" hidden="1" x14ac:dyDescent="0.25">
      <c r="A155" s="54" t="s">
        <v>107</v>
      </c>
      <c r="B155" s="56" t="s">
        <v>8</v>
      </c>
      <c r="C155" s="56" t="s">
        <v>84</v>
      </c>
      <c r="D155" s="55">
        <v>74</v>
      </c>
      <c r="E155" s="55"/>
      <c r="F155" s="57">
        <v>0</v>
      </c>
    </row>
    <row r="156" spans="1:8" ht="15.75" hidden="1" x14ac:dyDescent="0.25">
      <c r="A156" s="45" t="s">
        <v>108</v>
      </c>
      <c r="B156" s="47" t="s">
        <v>8</v>
      </c>
      <c r="C156" s="47" t="s">
        <v>84</v>
      </c>
      <c r="D156" s="48">
        <v>74</v>
      </c>
      <c r="E156" s="48">
        <v>870</v>
      </c>
      <c r="F156" s="53"/>
    </row>
    <row r="157" spans="1:8" x14ac:dyDescent="0.25">
      <c r="G157" s="22"/>
    </row>
    <row r="158" spans="1:8" ht="18.75" x14ac:dyDescent="0.3">
      <c r="A158" s="105" t="s">
        <v>109</v>
      </c>
      <c r="B158" s="106"/>
      <c r="C158" s="106"/>
      <c r="D158" s="106"/>
      <c r="G158" s="22"/>
      <c r="H158" s="22"/>
    </row>
    <row r="159" spans="1:8" ht="30" customHeight="1" x14ac:dyDescent="0.25">
      <c r="A159" s="220" t="s">
        <v>198</v>
      </c>
      <c r="B159" s="220"/>
      <c r="C159" s="220"/>
      <c r="D159" s="220"/>
      <c r="E159" s="220"/>
      <c r="F159" s="220"/>
      <c r="G159" s="220"/>
      <c r="H159" s="220"/>
    </row>
  </sheetData>
  <mergeCells count="4">
    <mergeCell ref="D2:H3"/>
    <mergeCell ref="A8:H8"/>
    <mergeCell ref="A159:H159"/>
    <mergeCell ref="F1:H1"/>
  </mergeCells>
  <pageMargins left="0.7086614173228347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8" zoomScale="86" zoomScaleNormal="86" workbookViewId="0">
      <selection activeCell="G12" sqref="G12:G14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107" customWidth="1"/>
    <col min="5" max="5" width="17.140625" style="6" customWidth="1"/>
    <col min="6" max="6" width="18.5703125" style="6" customWidth="1"/>
    <col min="7" max="7" width="17.28515625" style="6" customWidth="1"/>
    <col min="8" max="16384" width="9.140625" style="6"/>
  </cols>
  <sheetData>
    <row r="1" spans="1:9" ht="15" customHeight="1" x14ac:dyDescent="0.25">
      <c r="C1" s="221" t="s">
        <v>179</v>
      </c>
      <c r="D1" s="221"/>
      <c r="E1" s="221"/>
      <c r="F1" s="221"/>
    </row>
    <row r="2" spans="1:9" ht="60" customHeight="1" x14ac:dyDescent="0.25">
      <c r="C2" s="224" t="s">
        <v>211</v>
      </c>
      <c r="D2" s="224"/>
      <c r="E2" s="224"/>
      <c r="F2" s="224"/>
    </row>
    <row r="3" spans="1:9" ht="102.75" customHeight="1" x14ac:dyDescent="0.25">
      <c r="C3" s="224"/>
      <c r="D3" s="224"/>
      <c r="E3" s="224"/>
      <c r="F3" s="224"/>
    </row>
    <row r="4" spans="1:9" ht="4.5" hidden="1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85.5" customHeight="1" x14ac:dyDescent="0.25">
      <c r="B8" s="219" t="s">
        <v>212</v>
      </c>
      <c r="C8" s="219"/>
      <c r="D8" s="219"/>
      <c r="E8" s="219"/>
      <c r="F8" s="219"/>
    </row>
    <row r="9" spans="1:9" ht="33" customHeight="1" x14ac:dyDescent="0.25">
      <c r="A9" s="108" t="s">
        <v>115</v>
      </c>
      <c r="B9" s="8" t="s">
        <v>0</v>
      </c>
      <c r="C9" s="8" t="s">
        <v>4</v>
      </c>
      <c r="D9" s="10" t="s">
        <v>177</v>
      </c>
      <c r="E9" s="10" t="s">
        <v>183</v>
      </c>
      <c r="F9" s="10" t="s">
        <v>203</v>
      </c>
      <c r="G9" s="11"/>
    </row>
    <row r="10" spans="1:9" ht="12.75" hidden="1" customHeight="1" x14ac:dyDescent="0.25">
      <c r="A10" s="108"/>
      <c r="B10" s="12"/>
      <c r="C10" s="14"/>
      <c r="D10" s="15"/>
      <c r="E10" s="15"/>
      <c r="F10" s="15"/>
    </row>
    <row r="11" spans="1:9" ht="80.25" customHeight="1" x14ac:dyDescent="0.25">
      <c r="A11" s="8">
        <v>4</v>
      </c>
      <c r="B11" s="120" t="s">
        <v>23</v>
      </c>
      <c r="C11" s="68" t="s">
        <v>24</v>
      </c>
      <c r="D11" s="69">
        <f>7123.3+87000</f>
        <v>94123.3</v>
      </c>
      <c r="E11" s="69">
        <v>97708.800000000003</v>
      </c>
      <c r="F11" s="69">
        <v>101617.60000000001</v>
      </c>
    </row>
    <row r="12" spans="1:9" ht="80.25" customHeight="1" x14ac:dyDescent="0.25">
      <c r="A12" s="8"/>
      <c r="B12" s="172" t="s">
        <v>73</v>
      </c>
      <c r="C12" s="68" t="s">
        <v>74</v>
      </c>
      <c r="D12" s="69">
        <v>3775.1</v>
      </c>
      <c r="E12" s="69">
        <v>1557.9</v>
      </c>
      <c r="F12" s="69"/>
    </row>
    <row r="13" spans="1:9" ht="80.25" hidden="1" customHeight="1" x14ac:dyDescent="0.25">
      <c r="A13" s="8"/>
      <c r="B13" s="172" t="s">
        <v>197</v>
      </c>
      <c r="C13" s="68" t="s">
        <v>191</v>
      </c>
      <c r="D13" s="69"/>
      <c r="E13" s="69"/>
      <c r="F13" s="69"/>
    </row>
    <row r="14" spans="1:9" ht="80.25" customHeight="1" x14ac:dyDescent="0.25">
      <c r="A14" s="8"/>
      <c r="B14" s="120" t="s">
        <v>86</v>
      </c>
      <c r="C14" s="68" t="s">
        <v>87</v>
      </c>
      <c r="D14" s="69">
        <v>1000</v>
      </c>
      <c r="E14" s="69">
        <v>300</v>
      </c>
      <c r="F14" s="69"/>
      <c r="I14" s="6" t="s">
        <v>174</v>
      </c>
    </row>
    <row r="15" spans="1:9" ht="80.25" customHeight="1" x14ac:dyDescent="0.25">
      <c r="A15" s="8"/>
      <c r="B15" s="172" t="s">
        <v>182</v>
      </c>
      <c r="C15" s="68" t="s">
        <v>116</v>
      </c>
      <c r="D15" s="69">
        <v>403.1</v>
      </c>
      <c r="E15" s="69">
        <v>200</v>
      </c>
      <c r="F15" s="69">
        <v>200</v>
      </c>
    </row>
    <row r="16" spans="1:9" ht="45.75" customHeight="1" x14ac:dyDescent="0.25">
      <c r="A16" s="108"/>
      <c r="B16" s="99" t="s">
        <v>117</v>
      </c>
      <c r="C16" s="100"/>
      <c r="D16" s="102">
        <f>D11+D12+D13+D14+D15</f>
        <v>99301.500000000015</v>
      </c>
      <c r="E16" s="102">
        <f t="shared" ref="E16:F16" si="0">E11+E12+E13+E14+E15</f>
        <v>99766.7</v>
      </c>
      <c r="F16" s="102">
        <f t="shared" si="0"/>
        <v>101817.60000000001</v>
      </c>
      <c r="G16" s="22"/>
    </row>
    <row r="17" spans="2:4" s="103" customFormat="1" ht="28.9" hidden="1" x14ac:dyDescent="0.3">
      <c r="B17" s="54" t="s">
        <v>98</v>
      </c>
      <c r="C17" s="55">
        <v>73</v>
      </c>
      <c r="D17" s="109">
        <v>0</v>
      </c>
    </row>
    <row r="18" spans="2:4" ht="31.15" hidden="1" x14ac:dyDescent="0.25">
      <c r="B18" s="45" t="s">
        <v>28</v>
      </c>
      <c r="C18" s="48">
        <v>73</v>
      </c>
      <c r="D18" s="81">
        <v>0</v>
      </c>
    </row>
    <row r="19" spans="2:4" ht="31.15" hidden="1" x14ac:dyDescent="0.25">
      <c r="B19" s="58" t="s">
        <v>99</v>
      </c>
      <c r="C19" s="8">
        <v>73</v>
      </c>
      <c r="D19" s="10"/>
    </row>
    <row r="20" spans="2:4" ht="31.15" hidden="1" x14ac:dyDescent="0.25">
      <c r="B20" s="58" t="s">
        <v>100</v>
      </c>
      <c r="C20" s="8">
        <v>73</v>
      </c>
      <c r="D20" s="10"/>
    </row>
    <row r="21" spans="2:4" ht="9.75" hidden="1" customHeight="1" x14ac:dyDescent="0.25">
      <c r="B21" s="45"/>
      <c r="C21" s="8"/>
      <c r="D21" s="10"/>
    </row>
    <row r="22" spans="2:4" ht="27.6" hidden="1" x14ac:dyDescent="0.25">
      <c r="B22" s="37" t="s">
        <v>101</v>
      </c>
      <c r="C22" s="38">
        <v>75</v>
      </c>
      <c r="D22" s="40">
        <v>0</v>
      </c>
    </row>
    <row r="23" spans="2:4" ht="41.45" hidden="1" x14ac:dyDescent="0.25">
      <c r="B23" s="41" t="s">
        <v>102</v>
      </c>
      <c r="C23" s="42">
        <v>75</v>
      </c>
      <c r="D23" s="110">
        <v>0</v>
      </c>
    </row>
    <row r="24" spans="2:4" s="103" customFormat="1" ht="28.9" hidden="1" x14ac:dyDescent="0.3">
      <c r="B24" s="54" t="s">
        <v>103</v>
      </c>
      <c r="C24" s="55">
        <v>75</v>
      </c>
      <c r="D24" s="109">
        <v>0</v>
      </c>
    </row>
    <row r="25" spans="2:4" ht="31.15" hidden="1" x14ac:dyDescent="0.25">
      <c r="B25" s="45" t="s">
        <v>20</v>
      </c>
      <c r="C25" s="48">
        <v>75</v>
      </c>
      <c r="D25" s="10">
        <v>0</v>
      </c>
    </row>
    <row r="26" spans="2:4" ht="31.15" hidden="1" x14ac:dyDescent="0.25">
      <c r="B26" s="58" t="s">
        <v>104</v>
      </c>
      <c r="C26" s="8">
        <v>75</v>
      </c>
      <c r="D26" s="10"/>
    </row>
    <row r="27" spans="2:4" ht="31.15" hidden="1" x14ac:dyDescent="0.25">
      <c r="B27" s="45" t="s">
        <v>28</v>
      </c>
      <c r="C27" s="48">
        <v>75</v>
      </c>
      <c r="D27" s="81">
        <v>0</v>
      </c>
    </row>
    <row r="28" spans="2:4" ht="31.15" hidden="1" x14ac:dyDescent="0.25">
      <c r="B28" s="58" t="s">
        <v>100</v>
      </c>
      <c r="C28" s="8">
        <v>75</v>
      </c>
      <c r="D28" s="10"/>
    </row>
    <row r="29" spans="2:4" ht="13.9" hidden="1" x14ac:dyDescent="0.25">
      <c r="B29" s="50"/>
      <c r="C29" s="8"/>
      <c r="D29" s="10"/>
    </row>
    <row r="30" spans="2:4" ht="15.6" hidden="1" x14ac:dyDescent="0.25">
      <c r="B30" s="61" t="s">
        <v>105</v>
      </c>
      <c r="C30" s="62"/>
      <c r="D30" s="64">
        <v>0</v>
      </c>
    </row>
    <row r="31" spans="2:4" ht="28.5" hidden="1" customHeight="1" x14ac:dyDescent="0.25">
      <c r="B31" s="37" t="s">
        <v>106</v>
      </c>
      <c r="C31" s="38">
        <v>74</v>
      </c>
      <c r="D31" s="40">
        <v>0</v>
      </c>
    </row>
    <row r="32" spans="2:4" ht="27.6" hidden="1" x14ac:dyDescent="0.25">
      <c r="B32" s="41" t="s">
        <v>107</v>
      </c>
      <c r="C32" s="42">
        <v>74</v>
      </c>
      <c r="D32" s="110">
        <v>0</v>
      </c>
    </row>
    <row r="33" spans="2:5" s="103" customFormat="1" ht="28.9" hidden="1" x14ac:dyDescent="0.3">
      <c r="B33" s="54" t="s">
        <v>107</v>
      </c>
      <c r="C33" s="55">
        <v>74</v>
      </c>
      <c r="D33" s="109">
        <v>0</v>
      </c>
    </row>
    <row r="34" spans="2:5" ht="15.6" hidden="1" x14ac:dyDescent="0.25">
      <c r="B34" s="45" t="s">
        <v>108</v>
      </c>
      <c r="C34" s="48">
        <v>74</v>
      </c>
      <c r="D34" s="10"/>
    </row>
    <row r="35" spans="2:5" x14ac:dyDescent="0.25">
      <c r="E35" s="22"/>
    </row>
    <row r="36" spans="2:5" ht="18.75" x14ac:dyDescent="0.3">
      <c r="B36" s="105" t="s">
        <v>109</v>
      </c>
      <c r="C36" s="111"/>
    </row>
    <row r="37" spans="2:5" ht="30" customHeight="1" x14ac:dyDescent="0.25">
      <c r="B37" s="222" t="s">
        <v>118</v>
      </c>
      <c r="C37" s="223"/>
      <c r="D37" s="223"/>
    </row>
  </sheetData>
  <mergeCells count="4">
    <mergeCell ref="B37:D37"/>
    <mergeCell ref="B8:F8"/>
    <mergeCell ref="C2:F3"/>
    <mergeCell ref="C1:F1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2"/>
  <sheetViews>
    <sheetView tabSelected="1" topLeftCell="A26" zoomScale="86" zoomScaleNormal="86" workbookViewId="0">
      <selection activeCell="I45" sqref="I45"/>
    </sheetView>
  </sheetViews>
  <sheetFormatPr defaultColWidth="9.140625" defaultRowHeight="15" x14ac:dyDescent="0.25"/>
  <cols>
    <col min="1" max="1" width="73.5703125" style="1" customWidth="1"/>
    <col min="2" max="2" width="9.140625" style="3"/>
    <col min="3" max="3" width="11" style="3" customWidth="1"/>
    <col min="4" max="4" width="21.140625" style="2" customWidth="1"/>
    <col min="5" max="5" width="9.5703125" style="2" customWidth="1"/>
    <col min="6" max="6" width="15" style="7" customWidth="1"/>
    <col min="7" max="7" width="14.140625" style="6" customWidth="1"/>
    <col min="8" max="8" width="13.7109375" style="6" customWidth="1"/>
    <col min="9" max="9" width="17.28515625" style="6" customWidth="1"/>
    <col min="10" max="16384" width="9.140625" style="6"/>
  </cols>
  <sheetData>
    <row r="1" spans="1:9" ht="18.75" x14ac:dyDescent="0.25">
      <c r="E1" s="4"/>
      <c r="F1" s="159" t="s">
        <v>199</v>
      </c>
    </row>
    <row r="2" spans="1:9" ht="60" customHeight="1" x14ac:dyDescent="0.25">
      <c r="D2" s="218" t="s">
        <v>208</v>
      </c>
      <c r="E2" s="218"/>
      <c r="F2" s="218"/>
      <c r="G2" s="218"/>
      <c r="H2" s="218"/>
    </row>
    <row r="3" spans="1:9" ht="43.5" customHeight="1" x14ac:dyDescent="0.25">
      <c r="D3" s="218"/>
      <c r="E3" s="218"/>
      <c r="F3" s="218"/>
      <c r="G3" s="218"/>
      <c r="H3" s="218"/>
    </row>
    <row r="4" spans="1:9" ht="4.5" hidden="1" customHeight="1" x14ac:dyDescent="0.25"/>
    <row r="5" spans="1:9" hidden="1" x14ac:dyDescent="0.25"/>
    <row r="6" spans="1:9" hidden="1" x14ac:dyDescent="0.25"/>
    <row r="7" spans="1:9" hidden="1" x14ac:dyDescent="0.25"/>
    <row r="8" spans="1:9" ht="60" customHeight="1" x14ac:dyDescent="0.25">
      <c r="A8" s="219" t="s">
        <v>210</v>
      </c>
      <c r="B8" s="219"/>
      <c r="C8" s="219"/>
      <c r="D8" s="219"/>
      <c r="E8" s="219"/>
      <c r="F8" s="219"/>
      <c r="G8" s="219"/>
      <c r="H8" s="219"/>
    </row>
    <row r="9" spans="1:9" ht="33.75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0" t="s">
        <v>177</v>
      </c>
      <c r="G9" s="10" t="s">
        <v>183</v>
      </c>
      <c r="H9" s="10" t="s">
        <v>203</v>
      </c>
      <c r="I9" s="11"/>
    </row>
    <row r="10" spans="1:9" ht="24" hidden="1" customHeight="1" x14ac:dyDescent="0.25">
      <c r="A10" s="12"/>
      <c r="B10" s="13"/>
      <c r="C10" s="13"/>
      <c r="D10" s="14"/>
      <c r="E10" s="14"/>
      <c r="F10" s="15"/>
      <c r="G10" s="15"/>
      <c r="H10" s="15"/>
    </row>
    <row r="11" spans="1:9" ht="66" hidden="1" customHeight="1" x14ac:dyDescent="0.25">
      <c r="A11" s="16" t="s">
        <v>6</v>
      </c>
      <c r="B11" s="18"/>
      <c r="C11" s="18"/>
      <c r="D11" s="19"/>
      <c r="E11" s="20"/>
      <c r="F11" s="21">
        <f>F12+F73+F79+F111+F124+F120</f>
        <v>119316.40000000001</v>
      </c>
      <c r="G11" s="21">
        <f>G12+G73+G79+G111+G124+G120</f>
        <v>119678.79999999999</v>
      </c>
      <c r="H11" s="21">
        <f>H12+H73+H79+H111+H124+H120</f>
        <v>124460.29999999999</v>
      </c>
    </row>
    <row r="12" spans="1:9" ht="18.75" x14ac:dyDescent="0.3">
      <c r="A12" s="23" t="s">
        <v>7</v>
      </c>
      <c r="B12" s="25" t="s">
        <v>8</v>
      </c>
      <c r="C12" s="25" t="s">
        <v>9</v>
      </c>
      <c r="D12" s="24"/>
      <c r="E12" s="24"/>
      <c r="F12" s="26">
        <f>F14+F22+F33+F51+F56</f>
        <v>27106.6</v>
      </c>
      <c r="G12" s="26">
        <f>G14+G22+G33+G51+G56</f>
        <v>26985.699999999997</v>
      </c>
      <c r="H12" s="26">
        <f>H14+H22+H33+H51+H56</f>
        <v>29752.599999999995</v>
      </c>
      <c r="I12" s="22"/>
    </row>
    <row r="13" spans="1:9" ht="18.75" hidden="1" x14ac:dyDescent="0.25">
      <c r="A13" s="27" t="s">
        <v>10</v>
      </c>
      <c r="B13" s="29" t="s">
        <v>8</v>
      </c>
      <c r="C13" s="29" t="s">
        <v>9</v>
      </c>
      <c r="D13" s="28" t="s">
        <v>11</v>
      </c>
      <c r="E13" s="30"/>
      <c r="F13" s="31">
        <f>F16+F43+F65+F70</f>
        <v>15177.3</v>
      </c>
      <c r="G13" s="31">
        <f>G16+G43+G65+G70</f>
        <v>15177.3</v>
      </c>
      <c r="H13" s="31">
        <f>H16+H43+H65+H70</f>
        <v>15177.3</v>
      </c>
      <c r="I13" s="22"/>
    </row>
    <row r="14" spans="1:9" ht="31.5" x14ac:dyDescent="0.25">
      <c r="A14" s="32" t="s">
        <v>12</v>
      </c>
      <c r="B14" s="34" t="s">
        <v>8</v>
      </c>
      <c r="C14" s="34" t="s">
        <v>13</v>
      </c>
      <c r="D14" s="33"/>
      <c r="E14" s="35"/>
      <c r="F14" s="36">
        <f>F16</f>
        <v>2092</v>
      </c>
      <c r="G14" s="36">
        <f t="shared" ref="G14:H14" si="0">G16</f>
        <v>2092</v>
      </c>
      <c r="H14" s="36">
        <f t="shared" si="0"/>
        <v>2092</v>
      </c>
      <c r="I14" s="22"/>
    </row>
    <row r="15" spans="1:9" ht="38.25" hidden="1" customHeight="1" x14ac:dyDescent="0.25">
      <c r="A15" s="138" t="s">
        <v>162</v>
      </c>
      <c r="B15" s="140" t="s">
        <v>8</v>
      </c>
      <c r="C15" s="140" t="s">
        <v>13</v>
      </c>
      <c r="D15" s="139" t="s">
        <v>11</v>
      </c>
      <c r="E15" s="141"/>
      <c r="F15" s="142">
        <f>F16</f>
        <v>2092</v>
      </c>
      <c r="G15" s="142">
        <f t="shared" ref="G15:H17" si="1">G16</f>
        <v>2092</v>
      </c>
      <c r="H15" s="142">
        <f t="shared" si="1"/>
        <v>2092</v>
      </c>
      <c r="I15" s="22"/>
    </row>
    <row r="16" spans="1:9" ht="21.6" customHeight="1" x14ac:dyDescent="0.25">
      <c r="A16" s="37" t="s">
        <v>14</v>
      </c>
      <c r="B16" s="39" t="s">
        <v>8</v>
      </c>
      <c r="C16" s="39" t="s">
        <v>13</v>
      </c>
      <c r="D16" s="38" t="s">
        <v>15</v>
      </c>
      <c r="E16" s="38"/>
      <c r="F16" s="40">
        <f>F17</f>
        <v>2092</v>
      </c>
      <c r="G16" s="40">
        <f t="shared" si="1"/>
        <v>2092</v>
      </c>
      <c r="H16" s="40">
        <f t="shared" si="1"/>
        <v>2092</v>
      </c>
      <c r="I16" s="22" t="s">
        <v>174</v>
      </c>
    </row>
    <row r="17" spans="1:9" ht="28.5" x14ac:dyDescent="0.25">
      <c r="A17" s="41" t="s">
        <v>16</v>
      </c>
      <c r="B17" s="43" t="s">
        <v>8</v>
      </c>
      <c r="C17" s="43" t="s">
        <v>13</v>
      </c>
      <c r="D17" s="42" t="s">
        <v>17</v>
      </c>
      <c r="E17" s="8"/>
      <c r="F17" s="44">
        <f>F18</f>
        <v>2092</v>
      </c>
      <c r="G17" s="44">
        <f t="shared" si="1"/>
        <v>2092</v>
      </c>
      <c r="H17" s="44">
        <f t="shared" si="1"/>
        <v>2092</v>
      </c>
      <c r="I17" s="22"/>
    </row>
    <row r="18" spans="1:9" ht="63" x14ac:dyDescent="0.25">
      <c r="A18" s="58" t="s">
        <v>18</v>
      </c>
      <c r="B18" s="9" t="s">
        <v>8</v>
      </c>
      <c r="C18" s="9" t="s">
        <v>13</v>
      </c>
      <c r="D18" s="8" t="s">
        <v>17</v>
      </c>
      <c r="E18" s="8">
        <v>100</v>
      </c>
      <c r="F18" s="10">
        <v>2092</v>
      </c>
      <c r="G18" s="10">
        <v>2092</v>
      </c>
      <c r="H18" s="10">
        <v>2092</v>
      </c>
      <c r="I18" s="22"/>
    </row>
    <row r="19" spans="1:9" ht="20.25" hidden="1" x14ac:dyDescent="0.25">
      <c r="A19" s="16" t="s">
        <v>90</v>
      </c>
      <c r="B19" s="94"/>
      <c r="C19" s="94"/>
      <c r="D19" s="93"/>
      <c r="E19" s="95"/>
      <c r="F19" s="96">
        <f>F22</f>
        <v>3839.6000000000004</v>
      </c>
      <c r="G19" s="96">
        <f t="shared" ref="G19:H19" si="2">G22</f>
        <v>3839.6000000000004</v>
      </c>
      <c r="H19" s="96">
        <f t="shared" si="2"/>
        <v>3839.6000000000004</v>
      </c>
      <c r="I19" s="22"/>
    </row>
    <row r="20" spans="1:9" ht="18.75" hidden="1" x14ac:dyDescent="0.3">
      <c r="A20" s="23" t="s">
        <v>7</v>
      </c>
      <c r="B20" s="25" t="s">
        <v>8</v>
      </c>
      <c r="C20" s="25" t="s">
        <v>9</v>
      </c>
      <c r="D20" s="24"/>
      <c r="E20" s="24"/>
      <c r="F20" s="97">
        <f>F22</f>
        <v>3839.6000000000004</v>
      </c>
      <c r="G20" s="97">
        <f t="shared" ref="G20:H20" si="3">G22</f>
        <v>3839.6000000000004</v>
      </c>
      <c r="H20" s="97">
        <f t="shared" si="3"/>
        <v>3839.6000000000004</v>
      </c>
    </row>
    <row r="21" spans="1:9" ht="31.5" hidden="1" x14ac:dyDescent="0.3">
      <c r="A21" s="138" t="s">
        <v>162</v>
      </c>
      <c r="B21" s="140" t="s">
        <v>8</v>
      </c>
      <c r="C21" s="140" t="s">
        <v>51</v>
      </c>
      <c r="D21" s="139" t="s">
        <v>11</v>
      </c>
      <c r="E21" s="146"/>
      <c r="F21" s="147">
        <f>F22</f>
        <v>3839.6000000000004</v>
      </c>
      <c r="G21" s="147">
        <f t="shared" ref="G21:G22" si="4">G22</f>
        <v>3839.6000000000004</v>
      </c>
      <c r="H21" s="147">
        <f t="shared" ref="H21:H22" si="5">H22</f>
        <v>3839.6000000000004</v>
      </c>
    </row>
    <row r="22" spans="1:9" ht="33" customHeight="1" x14ac:dyDescent="0.25">
      <c r="A22" s="32" t="s">
        <v>91</v>
      </c>
      <c r="B22" s="34" t="s">
        <v>8</v>
      </c>
      <c r="C22" s="34" t="s">
        <v>51</v>
      </c>
      <c r="D22" s="33" t="s">
        <v>92</v>
      </c>
      <c r="E22" s="35"/>
      <c r="F22" s="36">
        <f>F23</f>
        <v>3839.6000000000004</v>
      </c>
      <c r="G22" s="36">
        <f t="shared" si="4"/>
        <v>3839.6000000000004</v>
      </c>
      <c r="H22" s="36">
        <f t="shared" si="5"/>
        <v>3839.6000000000004</v>
      </c>
    </row>
    <row r="23" spans="1:9" ht="52.5" customHeight="1" x14ac:dyDescent="0.25">
      <c r="A23" s="54" t="s">
        <v>93</v>
      </c>
      <c r="B23" s="136" t="s">
        <v>8</v>
      </c>
      <c r="C23" s="136" t="s">
        <v>51</v>
      </c>
      <c r="D23" s="98" t="s">
        <v>94</v>
      </c>
      <c r="E23" s="137"/>
      <c r="F23" s="57">
        <f>F24+F25+F26</f>
        <v>3839.6000000000004</v>
      </c>
      <c r="G23" s="57">
        <f>G24+G25+G26</f>
        <v>3839.6000000000004</v>
      </c>
      <c r="H23" s="57">
        <f>H24+H25+H26</f>
        <v>3839.6000000000004</v>
      </c>
    </row>
    <row r="24" spans="1:9" ht="78.75" customHeight="1" x14ac:dyDescent="0.25">
      <c r="A24" s="58" t="s">
        <v>18</v>
      </c>
      <c r="B24" s="9" t="s">
        <v>8</v>
      </c>
      <c r="C24" s="9" t="s">
        <v>51</v>
      </c>
      <c r="D24" s="60" t="s">
        <v>94</v>
      </c>
      <c r="E24" s="8">
        <v>100</v>
      </c>
      <c r="F24" s="53">
        <f>1338.7+1067.8+450.8</f>
        <v>2857.3</v>
      </c>
      <c r="G24" s="53">
        <f t="shared" ref="G24:H24" si="6">1338.7+1067.8+450.8</f>
        <v>2857.3</v>
      </c>
      <c r="H24" s="53">
        <f t="shared" si="6"/>
        <v>2857.3</v>
      </c>
    </row>
    <row r="25" spans="1:9" ht="51.75" customHeight="1" x14ac:dyDescent="0.25">
      <c r="A25" s="58" t="s">
        <v>159</v>
      </c>
      <c r="B25" s="9" t="s">
        <v>8</v>
      </c>
      <c r="C25" s="9" t="s">
        <v>51</v>
      </c>
      <c r="D25" s="60" t="s">
        <v>94</v>
      </c>
      <c r="E25" s="8">
        <v>200</v>
      </c>
      <c r="F25" s="53">
        <f>410.9+540.9</f>
        <v>951.8</v>
      </c>
      <c r="G25" s="53">
        <f t="shared" ref="G25:H25" si="7">410.9+540.9</f>
        <v>951.8</v>
      </c>
      <c r="H25" s="53">
        <f t="shared" si="7"/>
        <v>951.8</v>
      </c>
    </row>
    <row r="26" spans="1:9" ht="46.5" customHeight="1" x14ac:dyDescent="0.25">
      <c r="A26" s="58" t="s">
        <v>33</v>
      </c>
      <c r="B26" s="9" t="s">
        <v>8</v>
      </c>
      <c r="C26" s="9" t="s">
        <v>51</v>
      </c>
      <c r="D26" s="42" t="s">
        <v>94</v>
      </c>
      <c r="E26" s="8">
        <v>800</v>
      </c>
      <c r="F26" s="53">
        <v>30.5</v>
      </c>
      <c r="G26" s="53">
        <v>30.5</v>
      </c>
      <c r="H26" s="53">
        <v>30.5</v>
      </c>
    </row>
    <row r="27" spans="1:9" hidden="1" x14ac:dyDescent="0.25">
      <c r="A27" s="50"/>
      <c r="B27" s="9"/>
      <c r="C27" s="9"/>
      <c r="D27" s="8"/>
      <c r="E27" s="8"/>
      <c r="F27" s="53"/>
      <c r="G27" s="53"/>
      <c r="H27" s="53"/>
    </row>
    <row r="28" spans="1:9" hidden="1" x14ac:dyDescent="0.25">
      <c r="A28" s="41"/>
      <c r="B28" s="59"/>
      <c r="C28" s="59"/>
      <c r="D28" s="60"/>
      <c r="E28" s="8"/>
      <c r="F28" s="44"/>
      <c r="G28" s="44"/>
      <c r="H28" s="44"/>
    </row>
    <row r="29" spans="1:9" hidden="1" x14ac:dyDescent="0.25">
      <c r="A29" s="54"/>
      <c r="B29" s="56"/>
      <c r="C29" s="56"/>
      <c r="D29" s="55"/>
      <c r="E29" s="8"/>
      <c r="F29" s="57"/>
      <c r="G29" s="57"/>
      <c r="H29" s="57"/>
    </row>
    <row r="30" spans="1:9" ht="15.75" hidden="1" x14ac:dyDescent="0.25">
      <c r="A30" s="45"/>
      <c r="B30" s="47"/>
      <c r="C30" s="47"/>
      <c r="D30" s="48"/>
      <c r="E30" s="48"/>
      <c r="F30" s="49"/>
      <c r="G30" s="49"/>
      <c r="H30" s="49"/>
    </row>
    <row r="31" spans="1:9" ht="15.75" hidden="1" x14ac:dyDescent="0.25">
      <c r="A31" s="58"/>
      <c r="B31" s="9"/>
      <c r="C31" s="9"/>
      <c r="D31" s="8"/>
      <c r="E31" s="8"/>
      <c r="F31" s="53"/>
      <c r="G31" s="53"/>
      <c r="H31" s="53"/>
    </row>
    <row r="32" spans="1:9" hidden="1" x14ac:dyDescent="0.25">
      <c r="A32" s="50"/>
      <c r="B32" s="9"/>
      <c r="C32" s="9"/>
      <c r="D32" s="8"/>
      <c r="E32" s="8"/>
      <c r="F32" s="53"/>
      <c r="G32" s="53"/>
      <c r="H32" s="53"/>
    </row>
    <row r="33" spans="1:9" ht="47.25" x14ac:dyDescent="0.25">
      <c r="A33" s="32" t="s">
        <v>21</v>
      </c>
      <c r="B33" s="34" t="s">
        <v>8</v>
      </c>
      <c r="C33" s="34" t="s">
        <v>22</v>
      </c>
      <c r="D33" s="33"/>
      <c r="E33" s="35"/>
      <c r="F33" s="36">
        <f>F43+F35+F39+F48</f>
        <v>20523.899999999998</v>
      </c>
      <c r="G33" s="36">
        <f t="shared" ref="G33:H33" si="8">G43+G35+G39+G48</f>
        <v>19996.099999999999</v>
      </c>
      <c r="H33" s="36">
        <f t="shared" si="8"/>
        <v>20285.699999999997</v>
      </c>
      <c r="I33" s="22"/>
    </row>
    <row r="34" spans="1:9" ht="42.75" x14ac:dyDescent="0.25">
      <c r="A34" s="37" t="s">
        <v>23</v>
      </c>
      <c r="B34" s="39" t="s">
        <v>8</v>
      </c>
      <c r="C34" s="39" t="s">
        <v>22</v>
      </c>
      <c r="D34" s="38" t="s">
        <v>24</v>
      </c>
      <c r="E34" s="38"/>
      <c r="F34" s="40">
        <f>F35</f>
        <v>7123.3</v>
      </c>
      <c r="G34" s="40">
        <f t="shared" ref="G34:H35" si="9">G35</f>
        <v>7228.8</v>
      </c>
      <c r="H34" s="40">
        <f t="shared" si="9"/>
        <v>7518.4</v>
      </c>
      <c r="I34" s="22"/>
    </row>
    <row r="35" spans="1:9" ht="57" x14ac:dyDescent="0.25">
      <c r="A35" s="65" t="s">
        <v>25</v>
      </c>
      <c r="B35" s="39" t="s">
        <v>8</v>
      </c>
      <c r="C35" s="39" t="s">
        <v>22</v>
      </c>
      <c r="D35" s="38" t="s">
        <v>147</v>
      </c>
      <c r="E35" s="38"/>
      <c r="F35" s="40">
        <f>F36</f>
        <v>7123.3</v>
      </c>
      <c r="G35" s="40">
        <f t="shared" si="9"/>
        <v>7228.8</v>
      </c>
      <c r="H35" s="40">
        <f t="shared" si="9"/>
        <v>7518.4</v>
      </c>
    </row>
    <row r="36" spans="1:9" ht="42.75" x14ac:dyDescent="0.25">
      <c r="A36" s="66" t="s">
        <v>26</v>
      </c>
      <c r="B36" s="43" t="s">
        <v>8</v>
      </c>
      <c r="C36" s="43" t="s">
        <v>22</v>
      </c>
      <c r="D36" s="60" t="s">
        <v>148</v>
      </c>
      <c r="E36" s="60"/>
      <c r="F36" s="67">
        <f>F37+F38</f>
        <v>7123.3</v>
      </c>
      <c r="G36" s="67">
        <f t="shared" ref="G36:H36" si="10">G37+G38</f>
        <v>7228.8</v>
      </c>
      <c r="H36" s="67">
        <f t="shared" si="10"/>
        <v>7518.4</v>
      </c>
    </row>
    <row r="37" spans="1:9" ht="63" x14ac:dyDescent="0.25">
      <c r="A37" s="58" t="s">
        <v>18</v>
      </c>
      <c r="B37" s="9" t="s">
        <v>8</v>
      </c>
      <c r="C37" s="9" t="s">
        <v>22</v>
      </c>
      <c r="D37" s="82" t="s">
        <v>148</v>
      </c>
      <c r="E37" s="8">
        <v>100</v>
      </c>
      <c r="F37" s="152">
        <v>5985.8</v>
      </c>
      <c r="G37" s="152">
        <v>6045.8</v>
      </c>
      <c r="H37" s="152">
        <v>6288</v>
      </c>
      <c r="I37" s="22"/>
    </row>
    <row r="38" spans="1:9" ht="31.5" x14ac:dyDescent="0.25">
      <c r="A38" s="58" t="s">
        <v>159</v>
      </c>
      <c r="B38" s="9" t="s">
        <v>8</v>
      </c>
      <c r="C38" s="9" t="s">
        <v>22</v>
      </c>
      <c r="D38" s="82" t="s">
        <v>148</v>
      </c>
      <c r="E38" s="8">
        <v>200</v>
      </c>
      <c r="F38" s="152">
        <v>1137.5</v>
      </c>
      <c r="G38" s="152">
        <v>1183</v>
      </c>
      <c r="H38" s="152">
        <v>1230.4000000000001</v>
      </c>
      <c r="I38" s="22"/>
    </row>
    <row r="39" spans="1:9" ht="53.25" hidden="1" customHeight="1" x14ac:dyDescent="0.25">
      <c r="A39" s="37" t="s">
        <v>196</v>
      </c>
      <c r="B39" s="39" t="s">
        <v>8</v>
      </c>
      <c r="C39" s="39" t="s">
        <v>22</v>
      </c>
      <c r="D39" s="38" t="s">
        <v>191</v>
      </c>
      <c r="E39" s="38"/>
      <c r="F39" s="40">
        <f>F40</f>
        <v>0</v>
      </c>
      <c r="G39" s="40">
        <f t="shared" ref="G39:H40" si="11">G40</f>
        <v>0</v>
      </c>
      <c r="H39" s="40">
        <f t="shared" si="11"/>
        <v>0</v>
      </c>
      <c r="I39" s="22"/>
    </row>
    <row r="40" spans="1:9" ht="33.75" hidden="1" customHeight="1" x14ac:dyDescent="0.25">
      <c r="A40" s="65" t="s">
        <v>190</v>
      </c>
      <c r="B40" s="39" t="s">
        <v>8</v>
      </c>
      <c r="C40" s="39" t="s">
        <v>22</v>
      </c>
      <c r="D40" s="38" t="s">
        <v>192</v>
      </c>
      <c r="E40" s="38"/>
      <c r="F40" s="40">
        <f>F41</f>
        <v>0</v>
      </c>
      <c r="G40" s="40">
        <f t="shared" si="11"/>
        <v>0</v>
      </c>
      <c r="H40" s="40">
        <f t="shared" si="11"/>
        <v>0</v>
      </c>
      <c r="I40" s="22"/>
    </row>
    <row r="41" spans="1:9" ht="31.5" hidden="1" x14ac:dyDescent="0.25">
      <c r="A41" s="165" t="s">
        <v>159</v>
      </c>
      <c r="B41" s="166" t="s">
        <v>8</v>
      </c>
      <c r="C41" s="166" t="s">
        <v>22</v>
      </c>
      <c r="D41" s="82" t="s">
        <v>192</v>
      </c>
      <c r="E41" s="167">
        <v>200</v>
      </c>
      <c r="F41" s="168"/>
      <c r="G41" s="168"/>
      <c r="H41" s="168"/>
    </row>
    <row r="42" spans="1:9" ht="35.25" hidden="1" customHeight="1" x14ac:dyDescent="0.25">
      <c r="A42" s="138" t="s">
        <v>162</v>
      </c>
      <c r="B42" s="140" t="s">
        <v>8</v>
      </c>
      <c r="C42" s="140" t="s">
        <v>22</v>
      </c>
      <c r="D42" s="139" t="s">
        <v>11</v>
      </c>
      <c r="E42" s="148"/>
      <c r="F42" s="149">
        <f>F43</f>
        <v>12767.3</v>
      </c>
      <c r="G42" s="149"/>
      <c r="H42" s="149"/>
      <c r="I42" s="22"/>
    </row>
    <row r="43" spans="1:9" ht="42.75" x14ac:dyDescent="0.25">
      <c r="A43" s="37" t="s">
        <v>29</v>
      </c>
      <c r="B43" s="39" t="s">
        <v>8</v>
      </c>
      <c r="C43" s="39" t="s">
        <v>22</v>
      </c>
      <c r="D43" s="38" t="s">
        <v>30</v>
      </c>
      <c r="E43" s="70"/>
      <c r="F43" s="40">
        <f>F44</f>
        <v>12767.3</v>
      </c>
      <c r="G43" s="40">
        <f t="shared" ref="G43:H43" si="12">G44</f>
        <v>12767.3</v>
      </c>
      <c r="H43" s="40">
        <f t="shared" si="12"/>
        <v>12767.3</v>
      </c>
      <c r="I43" s="22"/>
    </row>
    <row r="44" spans="1:9" ht="42.75" x14ac:dyDescent="0.25">
      <c r="A44" s="41" t="s">
        <v>31</v>
      </c>
      <c r="B44" s="43" t="s">
        <v>8</v>
      </c>
      <c r="C44" s="43" t="s">
        <v>22</v>
      </c>
      <c r="D44" s="42" t="s">
        <v>32</v>
      </c>
      <c r="E44" s="8"/>
      <c r="F44" s="44">
        <f>F45+F46+F47</f>
        <v>12767.3</v>
      </c>
      <c r="G44" s="44">
        <f t="shared" ref="G44:H44" si="13">G45+G46+G47</f>
        <v>12767.3</v>
      </c>
      <c r="H44" s="44">
        <f t="shared" si="13"/>
        <v>12767.3</v>
      </c>
    </row>
    <row r="45" spans="1:9" ht="63" x14ac:dyDescent="0.25">
      <c r="A45" s="58" t="s">
        <v>18</v>
      </c>
      <c r="B45" s="9" t="s">
        <v>8</v>
      </c>
      <c r="C45" s="9" t="s">
        <v>22</v>
      </c>
      <c r="D45" s="8" t="s">
        <v>32</v>
      </c>
      <c r="E45" s="8">
        <v>100</v>
      </c>
      <c r="F45" s="53">
        <f>11414.4+833.6</f>
        <v>12248</v>
      </c>
      <c r="G45" s="53">
        <f t="shared" ref="G45:H45" si="14">11414.4+833.6</f>
        <v>12248</v>
      </c>
      <c r="H45" s="53">
        <f t="shared" si="14"/>
        <v>12248</v>
      </c>
      <c r="I45" s="6" t="s">
        <v>174</v>
      </c>
    </row>
    <row r="46" spans="1:9" ht="31.5" x14ac:dyDescent="0.25">
      <c r="A46" s="58" t="s">
        <v>159</v>
      </c>
      <c r="B46" s="9" t="s">
        <v>8</v>
      </c>
      <c r="C46" s="9" t="s">
        <v>22</v>
      </c>
      <c r="D46" s="8" t="s">
        <v>32</v>
      </c>
      <c r="E46" s="8">
        <v>200</v>
      </c>
      <c r="F46" s="53">
        <v>518</v>
      </c>
      <c r="G46" s="53">
        <v>518</v>
      </c>
      <c r="H46" s="53">
        <v>518</v>
      </c>
      <c r="I46" s="22"/>
    </row>
    <row r="47" spans="1:9" ht="36.75" customHeight="1" x14ac:dyDescent="0.25">
      <c r="A47" s="58" t="s">
        <v>33</v>
      </c>
      <c r="B47" s="9" t="s">
        <v>8</v>
      </c>
      <c r="C47" s="9" t="s">
        <v>22</v>
      </c>
      <c r="D47" s="8" t="s">
        <v>32</v>
      </c>
      <c r="E47" s="8">
        <v>800</v>
      </c>
      <c r="F47" s="53">
        <v>1.3</v>
      </c>
      <c r="G47" s="53">
        <v>1.3</v>
      </c>
      <c r="H47" s="53">
        <v>1.3</v>
      </c>
    </row>
    <row r="48" spans="1:9" ht="36.75" customHeight="1" x14ac:dyDescent="0.25">
      <c r="A48" s="37" t="s">
        <v>205</v>
      </c>
      <c r="B48" s="39" t="s">
        <v>8</v>
      </c>
      <c r="C48" s="39" t="s">
        <v>22</v>
      </c>
      <c r="D48" s="38" t="s">
        <v>206</v>
      </c>
      <c r="E48" s="70"/>
      <c r="F48" s="154">
        <f>F49</f>
        <v>633.29999999999995</v>
      </c>
      <c r="G48" s="154">
        <f t="shared" ref="G48:H49" si="15">G49</f>
        <v>0</v>
      </c>
      <c r="H48" s="154">
        <f t="shared" si="15"/>
        <v>0</v>
      </c>
    </row>
    <row r="49" spans="1:9" ht="82.5" customHeight="1" x14ac:dyDescent="0.25">
      <c r="A49" s="169" t="s">
        <v>207</v>
      </c>
      <c r="B49" s="59" t="s">
        <v>8</v>
      </c>
      <c r="C49" s="59" t="s">
        <v>22</v>
      </c>
      <c r="D49" s="60" t="s">
        <v>204</v>
      </c>
      <c r="E49" s="82"/>
      <c r="F49" s="191">
        <f>F50</f>
        <v>633.29999999999995</v>
      </c>
      <c r="G49" s="191">
        <f t="shared" si="15"/>
        <v>0</v>
      </c>
      <c r="H49" s="191">
        <f t="shared" si="15"/>
        <v>0</v>
      </c>
    </row>
    <row r="50" spans="1:9" ht="54" customHeight="1" x14ac:dyDescent="0.25">
      <c r="A50" s="50" t="s">
        <v>18</v>
      </c>
      <c r="B50" s="9" t="s">
        <v>8</v>
      </c>
      <c r="C50" s="9" t="s">
        <v>22</v>
      </c>
      <c r="D50" s="8" t="s">
        <v>204</v>
      </c>
      <c r="E50" s="8">
        <v>100</v>
      </c>
      <c r="F50" s="217">
        <v>633.29999999999995</v>
      </c>
      <c r="G50" s="144"/>
      <c r="H50" s="144"/>
    </row>
    <row r="51" spans="1:9" ht="36.75" customHeight="1" x14ac:dyDescent="0.25">
      <c r="A51" s="61" t="s">
        <v>164</v>
      </c>
      <c r="B51" s="62" t="s">
        <v>8</v>
      </c>
      <c r="C51" s="62" t="s">
        <v>84</v>
      </c>
      <c r="D51" s="61"/>
      <c r="E51" s="61"/>
      <c r="F51" s="64">
        <f>F52</f>
        <v>50</v>
      </c>
      <c r="G51" s="64">
        <f t="shared" ref="G51:H54" si="16">G52</f>
        <v>0</v>
      </c>
      <c r="H51" s="64">
        <f t="shared" si="16"/>
        <v>0</v>
      </c>
    </row>
    <row r="52" spans="1:9" ht="36.75" hidden="1" customHeight="1" x14ac:dyDescent="0.25">
      <c r="A52" s="138" t="s">
        <v>162</v>
      </c>
      <c r="B52" s="140" t="s">
        <v>8</v>
      </c>
      <c r="C52" s="140" t="s">
        <v>84</v>
      </c>
      <c r="D52" s="139" t="s">
        <v>11</v>
      </c>
      <c r="E52" s="143"/>
      <c r="F52" s="150">
        <f>F53</f>
        <v>50</v>
      </c>
      <c r="G52" s="150">
        <f t="shared" si="16"/>
        <v>0</v>
      </c>
      <c r="H52" s="150">
        <f t="shared" si="16"/>
        <v>0</v>
      </c>
    </row>
    <row r="53" spans="1:9" ht="36.75" customHeight="1" x14ac:dyDescent="0.25">
      <c r="A53" s="37" t="s">
        <v>105</v>
      </c>
      <c r="B53" s="39" t="s">
        <v>8</v>
      </c>
      <c r="C53" s="39" t="s">
        <v>84</v>
      </c>
      <c r="D53" s="38" t="s">
        <v>161</v>
      </c>
      <c r="E53" s="38"/>
      <c r="F53" s="40">
        <f>F54</f>
        <v>50</v>
      </c>
      <c r="G53" s="40">
        <f t="shared" si="16"/>
        <v>0</v>
      </c>
      <c r="H53" s="40">
        <f t="shared" si="16"/>
        <v>0</v>
      </c>
    </row>
    <row r="54" spans="1:9" ht="36.75" customHeight="1" x14ac:dyDescent="0.25">
      <c r="A54" s="41" t="s">
        <v>163</v>
      </c>
      <c r="B54" s="9" t="s">
        <v>8</v>
      </c>
      <c r="C54" s="9" t="s">
        <v>84</v>
      </c>
      <c r="D54" s="42" t="s">
        <v>160</v>
      </c>
      <c r="E54" s="8"/>
      <c r="F54" s="53">
        <f>F55</f>
        <v>50</v>
      </c>
      <c r="G54" s="53">
        <f t="shared" si="16"/>
        <v>0</v>
      </c>
      <c r="H54" s="53">
        <f t="shared" si="16"/>
        <v>0</v>
      </c>
    </row>
    <row r="55" spans="1:9" ht="36.75" customHeight="1" x14ac:dyDescent="0.25">
      <c r="A55" s="58" t="s">
        <v>33</v>
      </c>
      <c r="B55" s="9" t="s">
        <v>8</v>
      </c>
      <c r="C55" s="9" t="s">
        <v>84</v>
      </c>
      <c r="D55" s="42" t="s">
        <v>160</v>
      </c>
      <c r="E55" s="8">
        <v>800</v>
      </c>
      <c r="F55" s="53">
        <v>50</v>
      </c>
      <c r="G55" s="53"/>
      <c r="H55" s="53"/>
    </row>
    <row r="56" spans="1:9" ht="42" customHeight="1" x14ac:dyDescent="0.25">
      <c r="A56" s="61" t="s">
        <v>34</v>
      </c>
      <c r="B56" s="63" t="s">
        <v>8</v>
      </c>
      <c r="C56" s="63" t="s">
        <v>35</v>
      </c>
      <c r="D56" s="62"/>
      <c r="E56" s="62"/>
      <c r="F56" s="64">
        <f>F57+F65+F70+F68</f>
        <v>601.1</v>
      </c>
      <c r="G56" s="64">
        <f t="shared" ref="G56:H56" si="17">G57+G65+G70+G68</f>
        <v>1058</v>
      </c>
      <c r="H56" s="64">
        <f t="shared" si="17"/>
        <v>3535.3</v>
      </c>
    </row>
    <row r="57" spans="1:9" ht="66" customHeight="1" x14ac:dyDescent="0.25">
      <c r="A57" s="65" t="s">
        <v>36</v>
      </c>
      <c r="B57" s="38" t="s">
        <v>8</v>
      </c>
      <c r="C57" s="38" t="s">
        <v>35</v>
      </c>
      <c r="D57" s="38" t="s">
        <v>37</v>
      </c>
      <c r="E57" s="38"/>
      <c r="F57" s="71">
        <f>F58+F61</f>
        <v>283.10000000000002</v>
      </c>
      <c r="G57" s="71">
        <f>G58+G61</f>
        <v>140</v>
      </c>
      <c r="H57" s="71">
        <f>H58+H61</f>
        <v>140</v>
      </c>
      <c r="I57" s="72"/>
    </row>
    <row r="58" spans="1:9" ht="102.75" customHeight="1" x14ac:dyDescent="0.25">
      <c r="A58" s="73" t="s">
        <v>38</v>
      </c>
      <c r="B58" s="75" t="s">
        <v>8</v>
      </c>
      <c r="C58" s="75" t="s">
        <v>35</v>
      </c>
      <c r="D58" s="74" t="s">
        <v>39</v>
      </c>
      <c r="E58" s="74"/>
      <c r="F58" s="76">
        <f t="shared" ref="F58:H59" si="18">F59</f>
        <v>60</v>
      </c>
      <c r="G58" s="76">
        <f t="shared" si="18"/>
        <v>20</v>
      </c>
      <c r="H58" s="76">
        <f t="shared" si="18"/>
        <v>20</v>
      </c>
    </row>
    <row r="59" spans="1:9" ht="83.25" customHeight="1" x14ac:dyDescent="0.25">
      <c r="A59" s="41" t="s">
        <v>40</v>
      </c>
      <c r="B59" s="43" t="s">
        <v>8</v>
      </c>
      <c r="C59" s="43" t="s">
        <v>35</v>
      </c>
      <c r="D59" s="42" t="s">
        <v>41</v>
      </c>
      <c r="E59" s="8"/>
      <c r="F59" s="44">
        <f t="shared" si="18"/>
        <v>60</v>
      </c>
      <c r="G59" s="44">
        <f t="shared" si="18"/>
        <v>20</v>
      </c>
      <c r="H59" s="44">
        <f t="shared" si="18"/>
        <v>20</v>
      </c>
    </row>
    <row r="60" spans="1:9" ht="33.75" customHeight="1" x14ac:dyDescent="0.25">
      <c r="A60" s="58" t="s">
        <v>159</v>
      </c>
      <c r="B60" s="9" t="s">
        <v>8</v>
      </c>
      <c r="C60" s="9" t="s">
        <v>35</v>
      </c>
      <c r="D60" s="42" t="s">
        <v>41</v>
      </c>
      <c r="E60" s="8">
        <v>200</v>
      </c>
      <c r="F60" s="53">
        <v>60</v>
      </c>
      <c r="G60" s="53">
        <v>20</v>
      </c>
      <c r="H60" s="53">
        <v>20</v>
      </c>
    </row>
    <row r="61" spans="1:9" ht="69.75" customHeight="1" x14ac:dyDescent="0.25">
      <c r="A61" s="73" t="s">
        <v>42</v>
      </c>
      <c r="B61" s="75" t="s">
        <v>8</v>
      </c>
      <c r="C61" s="75" t="s">
        <v>35</v>
      </c>
      <c r="D61" s="74" t="s">
        <v>43</v>
      </c>
      <c r="E61" s="74"/>
      <c r="F61" s="76">
        <f t="shared" ref="F61:H62" si="19">F62</f>
        <v>223.1</v>
      </c>
      <c r="G61" s="76">
        <f t="shared" si="19"/>
        <v>120</v>
      </c>
      <c r="H61" s="76">
        <f t="shared" si="19"/>
        <v>120</v>
      </c>
    </row>
    <row r="62" spans="1:9" ht="69" customHeight="1" x14ac:dyDescent="0.25">
      <c r="A62" s="41" t="s">
        <v>44</v>
      </c>
      <c r="B62" s="43" t="s">
        <v>8</v>
      </c>
      <c r="C62" s="43" t="s">
        <v>35</v>
      </c>
      <c r="D62" s="42" t="s">
        <v>45</v>
      </c>
      <c r="E62" s="8"/>
      <c r="F62" s="44">
        <f t="shared" si="19"/>
        <v>223.1</v>
      </c>
      <c r="G62" s="44">
        <f t="shared" si="19"/>
        <v>120</v>
      </c>
      <c r="H62" s="44">
        <f t="shared" si="19"/>
        <v>120</v>
      </c>
    </row>
    <row r="63" spans="1:9" ht="45" customHeight="1" x14ac:dyDescent="0.25">
      <c r="A63" s="51" t="s">
        <v>159</v>
      </c>
      <c r="B63" s="9" t="s">
        <v>8</v>
      </c>
      <c r="C63" s="9" t="s">
        <v>35</v>
      </c>
      <c r="D63" s="8" t="s">
        <v>46</v>
      </c>
      <c r="E63" s="8">
        <v>200</v>
      </c>
      <c r="F63" s="10">
        <v>223.1</v>
      </c>
      <c r="G63" s="10">
        <v>120</v>
      </c>
      <c r="H63" s="10">
        <v>120</v>
      </c>
    </row>
    <row r="64" spans="1:9" ht="66" hidden="1" customHeight="1" x14ac:dyDescent="0.25">
      <c r="A64" s="138" t="s">
        <v>162</v>
      </c>
      <c r="B64" s="140" t="s">
        <v>8</v>
      </c>
      <c r="C64" s="140" t="s">
        <v>35</v>
      </c>
      <c r="D64" s="139" t="s">
        <v>11</v>
      </c>
      <c r="E64" s="143"/>
      <c r="F64" s="145">
        <f>F65</f>
        <v>318</v>
      </c>
      <c r="G64" s="145"/>
      <c r="H64" s="145"/>
    </row>
    <row r="65" spans="1:9" s="77" customFormat="1" ht="66" customHeight="1" x14ac:dyDescent="0.2">
      <c r="A65" s="65" t="s">
        <v>47</v>
      </c>
      <c r="B65" s="38" t="s">
        <v>8</v>
      </c>
      <c r="C65" s="38">
        <v>13</v>
      </c>
      <c r="D65" s="38" t="s">
        <v>48</v>
      </c>
      <c r="E65" s="38"/>
      <c r="F65" s="40">
        <f>F66</f>
        <v>318</v>
      </c>
      <c r="G65" s="40">
        <f t="shared" ref="G65:H66" si="20">G66</f>
        <v>318</v>
      </c>
      <c r="H65" s="40">
        <f t="shared" si="20"/>
        <v>318</v>
      </c>
    </row>
    <row r="66" spans="1:9" s="77" customFormat="1" ht="66" customHeight="1" x14ac:dyDescent="0.2">
      <c r="A66" s="41" t="s">
        <v>49</v>
      </c>
      <c r="B66" s="43" t="s">
        <v>8</v>
      </c>
      <c r="C66" s="43">
        <v>13</v>
      </c>
      <c r="D66" s="42" t="s">
        <v>149</v>
      </c>
      <c r="E66" s="8"/>
      <c r="F66" s="44">
        <f>F67</f>
        <v>318</v>
      </c>
      <c r="G66" s="44">
        <f t="shared" si="20"/>
        <v>318</v>
      </c>
      <c r="H66" s="44">
        <f t="shared" si="20"/>
        <v>318</v>
      </c>
    </row>
    <row r="67" spans="1:9" ht="66" customHeight="1" x14ac:dyDescent="0.25">
      <c r="A67" s="58" t="s">
        <v>159</v>
      </c>
      <c r="B67" s="9" t="s">
        <v>8</v>
      </c>
      <c r="C67" s="9">
        <v>13</v>
      </c>
      <c r="D67" s="42" t="s">
        <v>149</v>
      </c>
      <c r="E67" s="8">
        <v>200</v>
      </c>
      <c r="F67" s="10">
        <v>318</v>
      </c>
      <c r="G67" s="10">
        <v>318</v>
      </c>
      <c r="H67" s="10">
        <v>318</v>
      </c>
    </row>
    <row r="68" spans="1:9" ht="66" customHeight="1" x14ac:dyDescent="0.25">
      <c r="A68" s="65" t="s">
        <v>193</v>
      </c>
      <c r="B68" s="38" t="s">
        <v>8</v>
      </c>
      <c r="C68" s="38">
        <v>13</v>
      </c>
      <c r="D68" s="38" t="s">
        <v>194</v>
      </c>
      <c r="E68" s="38"/>
      <c r="F68" s="40">
        <f>F69</f>
        <v>0</v>
      </c>
      <c r="G68" s="40">
        <v>600</v>
      </c>
      <c r="H68" s="40">
        <f t="shared" ref="H68" si="21">H69</f>
        <v>3077.3</v>
      </c>
    </row>
    <row r="69" spans="1:9" ht="45" customHeight="1" x14ac:dyDescent="0.25">
      <c r="A69" s="170" t="s">
        <v>33</v>
      </c>
      <c r="B69" s="9" t="s">
        <v>8</v>
      </c>
      <c r="C69" s="9">
        <v>13</v>
      </c>
      <c r="D69" s="8" t="s">
        <v>195</v>
      </c>
      <c r="E69" s="8">
        <v>800</v>
      </c>
      <c r="F69" s="10"/>
      <c r="G69" s="10">
        <v>600</v>
      </c>
      <c r="H69" s="10">
        <v>3077.3</v>
      </c>
    </row>
    <row r="70" spans="1:9" s="77" customFormat="1" ht="14.25" hidden="1" x14ac:dyDescent="0.2">
      <c r="A70" s="65" t="s">
        <v>174</v>
      </c>
      <c r="B70" s="38" t="s">
        <v>8</v>
      </c>
      <c r="C70" s="38">
        <v>13</v>
      </c>
      <c r="D70" s="38" t="s">
        <v>111</v>
      </c>
      <c r="E70" s="38"/>
      <c r="F70" s="40">
        <f>F71</f>
        <v>0</v>
      </c>
      <c r="G70" s="40"/>
      <c r="H70" s="40"/>
    </row>
    <row r="71" spans="1:9" ht="15.75" hidden="1" x14ac:dyDescent="0.25">
      <c r="A71" s="45" t="s">
        <v>33</v>
      </c>
      <c r="B71" s="47" t="s">
        <v>8</v>
      </c>
      <c r="C71" s="47">
        <v>13</v>
      </c>
      <c r="D71" s="42" t="s">
        <v>112</v>
      </c>
      <c r="E71" s="48">
        <v>800</v>
      </c>
      <c r="F71" s="49">
        <f>F72</f>
        <v>0</v>
      </c>
      <c r="G71" s="49"/>
      <c r="H71" s="49"/>
    </row>
    <row r="72" spans="1:9" ht="30" hidden="1" x14ac:dyDescent="0.25">
      <c r="A72" s="50" t="s">
        <v>113</v>
      </c>
      <c r="B72" s="9" t="s">
        <v>8</v>
      </c>
      <c r="C72" s="9">
        <v>13</v>
      </c>
      <c r="D72" s="42" t="s">
        <v>112</v>
      </c>
      <c r="E72" s="8">
        <v>850</v>
      </c>
      <c r="F72" s="53"/>
      <c r="G72" s="53"/>
      <c r="H72" s="53"/>
    </row>
    <row r="73" spans="1:9" ht="75" x14ac:dyDescent="0.3">
      <c r="A73" s="23" t="s">
        <v>50</v>
      </c>
      <c r="B73" s="25" t="s">
        <v>51</v>
      </c>
      <c r="C73" s="25" t="s">
        <v>9</v>
      </c>
      <c r="D73" s="24"/>
      <c r="E73" s="24"/>
      <c r="F73" s="26">
        <f t="shared" ref="F73:H77" si="22">F74</f>
        <v>120</v>
      </c>
      <c r="G73" s="26">
        <f t="shared" si="22"/>
        <v>60</v>
      </c>
      <c r="H73" s="26">
        <f t="shared" si="22"/>
        <v>60</v>
      </c>
    </row>
    <row r="74" spans="1:9" ht="47.25" x14ac:dyDescent="0.25">
      <c r="A74" s="32" t="s">
        <v>181</v>
      </c>
      <c r="B74" s="34" t="s">
        <v>51</v>
      </c>
      <c r="C74" s="34" t="s">
        <v>180</v>
      </c>
      <c r="D74" s="33"/>
      <c r="E74" s="35"/>
      <c r="F74" s="36">
        <f t="shared" si="22"/>
        <v>120</v>
      </c>
      <c r="G74" s="36">
        <f t="shared" si="22"/>
        <v>60</v>
      </c>
      <c r="H74" s="36">
        <f t="shared" si="22"/>
        <v>60</v>
      </c>
    </row>
    <row r="75" spans="1:9" ht="57" x14ac:dyDescent="0.25">
      <c r="A75" s="65" t="s">
        <v>52</v>
      </c>
      <c r="B75" s="38" t="s">
        <v>51</v>
      </c>
      <c r="C75" s="38">
        <v>10</v>
      </c>
      <c r="D75" s="38" t="s">
        <v>37</v>
      </c>
      <c r="E75" s="38"/>
      <c r="F75" s="78">
        <f t="shared" si="22"/>
        <v>120</v>
      </c>
      <c r="G75" s="78">
        <f t="shared" si="22"/>
        <v>60</v>
      </c>
      <c r="H75" s="78">
        <f t="shared" si="22"/>
        <v>60</v>
      </c>
    </row>
    <row r="76" spans="1:9" ht="94.5" x14ac:dyDescent="0.25">
      <c r="A76" s="73" t="s">
        <v>53</v>
      </c>
      <c r="B76" s="75" t="s">
        <v>51</v>
      </c>
      <c r="C76" s="75" t="s">
        <v>180</v>
      </c>
      <c r="D76" s="74" t="s">
        <v>54</v>
      </c>
      <c r="E76" s="74"/>
      <c r="F76" s="76">
        <f>F77</f>
        <v>120</v>
      </c>
      <c r="G76" s="76">
        <f t="shared" si="22"/>
        <v>60</v>
      </c>
      <c r="H76" s="76">
        <f t="shared" si="22"/>
        <v>60</v>
      </c>
    </row>
    <row r="77" spans="1:9" ht="82.5" customHeight="1" x14ac:dyDescent="0.25">
      <c r="A77" s="41" t="s">
        <v>55</v>
      </c>
      <c r="B77" s="43" t="s">
        <v>51</v>
      </c>
      <c r="C77" s="43" t="s">
        <v>180</v>
      </c>
      <c r="D77" s="42" t="s">
        <v>56</v>
      </c>
      <c r="E77" s="8"/>
      <c r="F77" s="44">
        <f>F78</f>
        <v>120</v>
      </c>
      <c r="G77" s="44">
        <f t="shared" si="22"/>
        <v>60</v>
      </c>
      <c r="H77" s="44">
        <f t="shared" si="22"/>
        <v>60</v>
      </c>
    </row>
    <row r="78" spans="1:9" ht="31.5" x14ac:dyDescent="0.25">
      <c r="A78" s="58" t="s">
        <v>27</v>
      </c>
      <c r="B78" s="9" t="s">
        <v>51</v>
      </c>
      <c r="C78" s="9" t="s">
        <v>180</v>
      </c>
      <c r="D78" s="8" t="s">
        <v>56</v>
      </c>
      <c r="E78" s="8">
        <v>200</v>
      </c>
      <c r="F78" s="10">
        <v>120</v>
      </c>
      <c r="G78" s="10">
        <v>60</v>
      </c>
      <c r="H78" s="10">
        <v>60</v>
      </c>
    </row>
    <row r="79" spans="1:9" ht="37.5" x14ac:dyDescent="0.3">
      <c r="A79" s="23" t="s">
        <v>57</v>
      </c>
      <c r="B79" s="79" t="s">
        <v>58</v>
      </c>
      <c r="C79" s="79" t="s">
        <v>9</v>
      </c>
      <c r="D79" s="79"/>
      <c r="E79" s="79"/>
      <c r="F79" s="80">
        <f>F80</f>
        <v>87000</v>
      </c>
      <c r="G79" s="80">
        <f>G80</f>
        <v>90480</v>
      </c>
      <c r="H79" s="80">
        <f>H80</f>
        <v>94099.4</v>
      </c>
      <c r="I79" s="135"/>
    </row>
    <row r="80" spans="1:9" ht="27.75" customHeight="1" x14ac:dyDescent="0.25">
      <c r="A80" s="62" t="s">
        <v>59</v>
      </c>
      <c r="B80" s="62" t="s">
        <v>58</v>
      </c>
      <c r="C80" s="62" t="s">
        <v>51</v>
      </c>
      <c r="D80" s="62"/>
      <c r="E80" s="62"/>
      <c r="F80" s="64">
        <f>F82</f>
        <v>87000</v>
      </c>
      <c r="G80" s="64">
        <f t="shared" ref="G80:H80" si="23">G82</f>
        <v>90480</v>
      </c>
      <c r="H80" s="64">
        <f t="shared" si="23"/>
        <v>94099.4</v>
      </c>
      <c r="I80" s="135"/>
    </row>
    <row r="81" spans="1:9" ht="42.75" x14ac:dyDescent="0.25">
      <c r="A81" s="65" t="s">
        <v>23</v>
      </c>
      <c r="B81" s="38" t="s">
        <v>58</v>
      </c>
      <c r="C81" s="38" t="s">
        <v>51</v>
      </c>
      <c r="D81" s="38" t="s">
        <v>24</v>
      </c>
      <c r="E81" s="38"/>
      <c r="F81" s="40">
        <f>F82</f>
        <v>87000</v>
      </c>
      <c r="G81" s="40">
        <f t="shared" ref="G81:H81" si="24">G82</f>
        <v>90480</v>
      </c>
      <c r="H81" s="40">
        <f t="shared" si="24"/>
        <v>94099.4</v>
      </c>
      <c r="I81" s="135"/>
    </row>
    <row r="82" spans="1:9" ht="57" x14ac:dyDescent="0.25">
      <c r="A82" s="65" t="s">
        <v>25</v>
      </c>
      <c r="B82" s="38" t="s">
        <v>58</v>
      </c>
      <c r="C82" s="38" t="s">
        <v>51</v>
      </c>
      <c r="D82" s="38" t="s">
        <v>147</v>
      </c>
      <c r="E82" s="38"/>
      <c r="F82" s="40">
        <f>F83+F85+F88+F91+F94+F97+F100+F103+F106+F109</f>
        <v>87000</v>
      </c>
      <c r="G82" s="40">
        <f>G83+G85+G88+G91+G94+G97+G100+G103+G106+G109</f>
        <v>90480</v>
      </c>
      <c r="H82" s="40">
        <f>H83+H85+H88+H91+H94+H97+H100+H103+H106+H109</f>
        <v>94099.4</v>
      </c>
      <c r="I82" s="135"/>
    </row>
    <row r="83" spans="1:9" ht="28.5" x14ac:dyDescent="0.25">
      <c r="A83" s="66" t="s">
        <v>60</v>
      </c>
      <c r="B83" s="60" t="s">
        <v>58</v>
      </c>
      <c r="C83" s="60" t="s">
        <v>51</v>
      </c>
      <c r="D83" s="60" t="s">
        <v>175</v>
      </c>
      <c r="E83" s="60"/>
      <c r="F83" s="67">
        <f>F84</f>
        <v>36000</v>
      </c>
      <c r="G83" s="67">
        <f t="shared" ref="G83:H83" si="25">G84</f>
        <v>39000</v>
      </c>
      <c r="H83" s="67">
        <f t="shared" si="25"/>
        <v>41000</v>
      </c>
      <c r="I83" s="135"/>
    </row>
    <row r="84" spans="1:9" ht="31.5" x14ac:dyDescent="0.25">
      <c r="A84" s="51" t="s">
        <v>27</v>
      </c>
      <c r="B84" s="8" t="s">
        <v>58</v>
      </c>
      <c r="C84" s="8" t="s">
        <v>51</v>
      </c>
      <c r="D84" s="8" t="s">
        <v>176</v>
      </c>
      <c r="E84" s="8">
        <v>200</v>
      </c>
      <c r="F84" s="10">
        <v>36000</v>
      </c>
      <c r="G84" s="10">
        <v>39000</v>
      </c>
      <c r="H84" s="10">
        <v>41000</v>
      </c>
      <c r="I84" s="135"/>
    </row>
    <row r="85" spans="1:9" ht="42.75" x14ac:dyDescent="0.25">
      <c r="A85" s="66" t="s">
        <v>61</v>
      </c>
      <c r="B85" s="60" t="s">
        <v>58</v>
      </c>
      <c r="C85" s="60" t="s">
        <v>51</v>
      </c>
      <c r="D85" s="60" t="s">
        <v>150</v>
      </c>
      <c r="E85" s="60"/>
      <c r="F85" s="67">
        <f>F86</f>
        <v>6000</v>
      </c>
      <c r="G85" s="67">
        <f t="shared" ref="G85:H85" si="26">G86</f>
        <v>6000</v>
      </c>
      <c r="H85" s="67">
        <f t="shared" si="26"/>
        <v>6000</v>
      </c>
      <c r="I85" s="135"/>
    </row>
    <row r="86" spans="1:9" ht="31.5" x14ac:dyDescent="0.25">
      <c r="A86" s="45" t="s">
        <v>159</v>
      </c>
      <c r="B86" s="48" t="s">
        <v>58</v>
      </c>
      <c r="C86" s="48" t="s">
        <v>51</v>
      </c>
      <c r="D86" s="48" t="s">
        <v>150</v>
      </c>
      <c r="E86" s="48">
        <v>200</v>
      </c>
      <c r="F86" s="81">
        <v>6000</v>
      </c>
      <c r="G86" s="81">
        <v>6000</v>
      </c>
      <c r="H86" s="81">
        <v>6000</v>
      </c>
      <c r="I86" s="135"/>
    </row>
    <row r="87" spans="1:9" ht="30" hidden="1" x14ac:dyDescent="0.25">
      <c r="A87" s="50" t="s">
        <v>28</v>
      </c>
      <c r="B87" s="83" t="s">
        <v>58</v>
      </c>
      <c r="C87" s="83" t="s">
        <v>51</v>
      </c>
      <c r="D87" s="8" t="s">
        <v>150</v>
      </c>
      <c r="E87" s="8">
        <v>240</v>
      </c>
      <c r="F87" s="10"/>
      <c r="G87" s="10"/>
      <c r="H87" s="10"/>
      <c r="I87" s="135"/>
    </row>
    <row r="88" spans="1:9" ht="28.5" x14ac:dyDescent="0.25">
      <c r="A88" s="66" t="s">
        <v>62</v>
      </c>
      <c r="B88" s="60" t="s">
        <v>58</v>
      </c>
      <c r="C88" s="60" t="s">
        <v>51</v>
      </c>
      <c r="D88" s="60" t="s">
        <v>151</v>
      </c>
      <c r="E88" s="60"/>
      <c r="F88" s="67">
        <f>F89</f>
        <v>20000</v>
      </c>
      <c r="G88" s="67">
        <f t="shared" ref="G88:H88" si="27">G89</f>
        <v>20480</v>
      </c>
      <c r="H88" s="67">
        <f t="shared" si="27"/>
        <v>22099.4</v>
      </c>
      <c r="I88" s="135"/>
    </row>
    <row r="89" spans="1:9" ht="31.5" x14ac:dyDescent="0.25">
      <c r="A89" s="45" t="s">
        <v>159</v>
      </c>
      <c r="B89" s="48" t="s">
        <v>58</v>
      </c>
      <c r="C89" s="48" t="s">
        <v>51</v>
      </c>
      <c r="D89" s="48" t="s">
        <v>151</v>
      </c>
      <c r="E89" s="48">
        <v>200</v>
      </c>
      <c r="F89" s="81">
        <v>20000</v>
      </c>
      <c r="G89" s="81">
        <v>20480</v>
      </c>
      <c r="H89" s="81">
        <v>22099.4</v>
      </c>
      <c r="I89" s="135"/>
    </row>
    <row r="90" spans="1:9" ht="30" hidden="1" x14ac:dyDescent="0.25">
      <c r="A90" s="50" t="s">
        <v>28</v>
      </c>
      <c r="B90" s="83" t="s">
        <v>58</v>
      </c>
      <c r="C90" s="83" t="s">
        <v>51</v>
      </c>
      <c r="D90" s="8" t="s">
        <v>151</v>
      </c>
      <c r="E90" s="8">
        <v>240</v>
      </c>
      <c r="F90" s="10"/>
      <c r="G90" s="10"/>
      <c r="H90" s="10"/>
      <c r="I90" s="135"/>
    </row>
    <row r="91" spans="1:9" ht="42.75" x14ac:dyDescent="0.25">
      <c r="A91" s="66" t="s">
        <v>63</v>
      </c>
      <c r="B91" s="60" t="s">
        <v>58</v>
      </c>
      <c r="C91" s="60" t="s">
        <v>51</v>
      </c>
      <c r="D91" s="60" t="s">
        <v>152</v>
      </c>
      <c r="E91" s="60"/>
      <c r="F91" s="67">
        <f>F92</f>
        <v>9000</v>
      </c>
      <c r="G91" s="67">
        <f t="shared" ref="G91:H91" si="28">G92</f>
        <v>9000</v>
      </c>
      <c r="H91" s="67">
        <f t="shared" si="28"/>
        <v>9000</v>
      </c>
      <c r="I91" s="135"/>
    </row>
    <row r="92" spans="1:9" ht="31.5" x14ac:dyDescent="0.25">
      <c r="A92" s="45" t="s">
        <v>159</v>
      </c>
      <c r="B92" s="48" t="s">
        <v>58</v>
      </c>
      <c r="C92" s="48" t="s">
        <v>51</v>
      </c>
      <c r="D92" s="48" t="s">
        <v>152</v>
      </c>
      <c r="E92" s="48">
        <v>200</v>
      </c>
      <c r="F92" s="81">
        <v>9000</v>
      </c>
      <c r="G92" s="81">
        <v>9000</v>
      </c>
      <c r="H92" s="81">
        <v>9000</v>
      </c>
      <c r="I92" s="135"/>
    </row>
    <row r="93" spans="1:9" ht="30" hidden="1" x14ac:dyDescent="0.25">
      <c r="A93" s="50" t="s">
        <v>28</v>
      </c>
      <c r="B93" s="83" t="s">
        <v>58</v>
      </c>
      <c r="C93" s="83" t="s">
        <v>51</v>
      </c>
      <c r="D93" s="8" t="s">
        <v>152</v>
      </c>
      <c r="E93" s="8">
        <v>240</v>
      </c>
      <c r="F93" s="10"/>
      <c r="G93" s="10"/>
      <c r="H93" s="10"/>
      <c r="I93" s="135"/>
    </row>
    <row r="94" spans="1:9" ht="42.75" x14ac:dyDescent="0.25">
      <c r="A94" s="66" t="s">
        <v>64</v>
      </c>
      <c r="B94" s="60" t="s">
        <v>58</v>
      </c>
      <c r="C94" s="60" t="s">
        <v>51</v>
      </c>
      <c r="D94" s="60" t="s">
        <v>153</v>
      </c>
      <c r="E94" s="60"/>
      <c r="F94" s="67">
        <f>F95</f>
        <v>2500</v>
      </c>
      <c r="G94" s="67">
        <f t="shared" ref="G94:H94" si="29">G95</f>
        <v>2500</v>
      </c>
      <c r="H94" s="67">
        <f t="shared" si="29"/>
        <v>2500</v>
      </c>
      <c r="I94" s="135"/>
    </row>
    <row r="95" spans="1:9" ht="31.5" x14ac:dyDescent="0.25">
      <c r="A95" s="45" t="s">
        <v>159</v>
      </c>
      <c r="B95" s="48" t="s">
        <v>58</v>
      </c>
      <c r="C95" s="48" t="s">
        <v>51</v>
      </c>
      <c r="D95" s="48" t="s">
        <v>153</v>
      </c>
      <c r="E95" s="48">
        <v>200</v>
      </c>
      <c r="F95" s="81">
        <v>2500</v>
      </c>
      <c r="G95" s="81">
        <v>2500</v>
      </c>
      <c r="H95" s="81">
        <v>2500</v>
      </c>
      <c r="I95" s="135"/>
    </row>
    <row r="96" spans="1:9" ht="30" hidden="1" x14ac:dyDescent="0.25">
      <c r="A96" s="50" t="s">
        <v>28</v>
      </c>
      <c r="B96" s="83" t="s">
        <v>58</v>
      </c>
      <c r="C96" s="83" t="s">
        <v>51</v>
      </c>
      <c r="D96" s="8" t="s">
        <v>153</v>
      </c>
      <c r="E96" s="8">
        <v>240</v>
      </c>
      <c r="F96" s="10"/>
      <c r="G96" s="10"/>
      <c r="H96" s="10"/>
      <c r="I96" s="135"/>
    </row>
    <row r="97" spans="1:9" ht="42.75" hidden="1" x14ac:dyDescent="0.25">
      <c r="A97" s="66" t="s">
        <v>65</v>
      </c>
      <c r="B97" s="60" t="s">
        <v>58</v>
      </c>
      <c r="C97" s="60" t="s">
        <v>51</v>
      </c>
      <c r="D97" s="60" t="s">
        <v>154</v>
      </c>
      <c r="E97" s="60"/>
      <c r="F97" s="67">
        <f>F99</f>
        <v>0</v>
      </c>
      <c r="G97" s="67"/>
      <c r="H97" s="67"/>
      <c r="I97" s="135"/>
    </row>
    <row r="98" spans="1:9" ht="31.5" hidden="1" x14ac:dyDescent="0.25">
      <c r="A98" s="45" t="s">
        <v>159</v>
      </c>
      <c r="B98" s="48" t="s">
        <v>58</v>
      </c>
      <c r="C98" s="48" t="s">
        <v>51</v>
      </c>
      <c r="D98" s="48" t="s">
        <v>154</v>
      </c>
      <c r="E98" s="48">
        <v>200</v>
      </c>
      <c r="F98" s="81">
        <f>F99</f>
        <v>0</v>
      </c>
      <c r="G98" s="81"/>
      <c r="H98" s="81"/>
      <c r="I98" s="135"/>
    </row>
    <row r="99" spans="1:9" ht="30" hidden="1" x14ac:dyDescent="0.25">
      <c r="A99" s="50" t="s">
        <v>28</v>
      </c>
      <c r="B99" s="83" t="s">
        <v>58</v>
      </c>
      <c r="C99" s="83" t="s">
        <v>51</v>
      </c>
      <c r="D99" s="8" t="s">
        <v>154</v>
      </c>
      <c r="E99" s="8">
        <v>240</v>
      </c>
      <c r="F99" s="10"/>
      <c r="G99" s="10"/>
      <c r="H99" s="10"/>
      <c r="I99" s="135"/>
    </row>
    <row r="100" spans="1:9" ht="42.75" x14ac:dyDescent="0.25">
      <c r="A100" s="66" t="s">
        <v>66</v>
      </c>
      <c r="B100" s="60" t="s">
        <v>58</v>
      </c>
      <c r="C100" s="60" t="s">
        <v>51</v>
      </c>
      <c r="D100" s="60" t="s">
        <v>155</v>
      </c>
      <c r="E100" s="60"/>
      <c r="F100" s="67">
        <f>F101</f>
        <v>10000</v>
      </c>
      <c r="G100" s="67">
        <f t="shared" ref="G100:H100" si="30">G101</f>
        <v>10000</v>
      </c>
      <c r="H100" s="67">
        <f t="shared" si="30"/>
        <v>10000</v>
      </c>
      <c r="I100" s="135"/>
    </row>
    <row r="101" spans="1:9" ht="31.5" x14ac:dyDescent="0.25">
      <c r="A101" s="45" t="s">
        <v>159</v>
      </c>
      <c r="B101" s="48" t="s">
        <v>58</v>
      </c>
      <c r="C101" s="48" t="s">
        <v>51</v>
      </c>
      <c r="D101" s="48" t="s">
        <v>155</v>
      </c>
      <c r="E101" s="48">
        <v>200</v>
      </c>
      <c r="F101" s="81">
        <v>10000</v>
      </c>
      <c r="G101" s="81">
        <v>10000</v>
      </c>
      <c r="H101" s="81">
        <v>10000</v>
      </c>
      <c r="I101" s="135"/>
    </row>
    <row r="102" spans="1:9" ht="30" hidden="1" x14ac:dyDescent="0.25">
      <c r="A102" s="50" t="s">
        <v>28</v>
      </c>
      <c r="B102" s="83" t="s">
        <v>58</v>
      </c>
      <c r="C102" s="83" t="s">
        <v>51</v>
      </c>
      <c r="D102" s="8" t="s">
        <v>155</v>
      </c>
      <c r="E102" s="8">
        <v>240</v>
      </c>
      <c r="F102" s="10"/>
      <c r="G102" s="10"/>
      <c r="H102" s="10"/>
      <c r="I102" s="135"/>
    </row>
    <row r="103" spans="1:9" ht="28.5" hidden="1" x14ac:dyDescent="0.25">
      <c r="A103" s="66" t="s">
        <v>67</v>
      </c>
      <c r="B103" s="60" t="s">
        <v>58</v>
      </c>
      <c r="C103" s="60" t="s">
        <v>51</v>
      </c>
      <c r="D103" s="60" t="s">
        <v>156</v>
      </c>
      <c r="E103" s="60"/>
      <c r="F103" s="67">
        <f>F105</f>
        <v>0</v>
      </c>
      <c r="G103" s="67"/>
      <c r="H103" s="67"/>
      <c r="I103" s="135"/>
    </row>
    <row r="104" spans="1:9" ht="31.5" hidden="1" x14ac:dyDescent="0.25">
      <c r="A104" s="45" t="s">
        <v>159</v>
      </c>
      <c r="B104" s="48" t="s">
        <v>58</v>
      </c>
      <c r="C104" s="48" t="s">
        <v>51</v>
      </c>
      <c r="D104" s="48" t="s">
        <v>156</v>
      </c>
      <c r="E104" s="48">
        <v>200</v>
      </c>
      <c r="F104" s="81">
        <f>F105</f>
        <v>0</v>
      </c>
      <c r="G104" s="81"/>
      <c r="H104" s="81"/>
      <c r="I104" s="135"/>
    </row>
    <row r="105" spans="1:9" ht="30" hidden="1" x14ac:dyDescent="0.25">
      <c r="A105" s="50" t="s">
        <v>28</v>
      </c>
      <c r="B105" s="83" t="s">
        <v>58</v>
      </c>
      <c r="C105" s="83" t="s">
        <v>51</v>
      </c>
      <c r="D105" s="8" t="s">
        <v>156</v>
      </c>
      <c r="E105" s="8">
        <v>240</v>
      </c>
      <c r="F105" s="10"/>
      <c r="G105" s="10"/>
      <c r="H105" s="10"/>
      <c r="I105" s="135"/>
    </row>
    <row r="106" spans="1:9" ht="28.5" x14ac:dyDescent="0.25">
      <c r="A106" s="66" t="s">
        <v>68</v>
      </c>
      <c r="B106" s="56" t="s">
        <v>58</v>
      </c>
      <c r="C106" s="56" t="s">
        <v>51</v>
      </c>
      <c r="D106" s="42" t="s">
        <v>157</v>
      </c>
      <c r="E106" s="8"/>
      <c r="F106" s="67">
        <f>F107</f>
        <v>3500</v>
      </c>
      <c r="G106" s="67">
        <f t="shared" ref="G106:H106" si="31">G107</f>
        <v>3500</v>
      </c>
      <c r="H106" s="67">
        <f t="shared" si="31"/>
        <v>3500</v>
      </c>
      <c r="I106" s="135"/>
    </row>
    <row r="107" spans="1:9" ht="31.5" x14ac:dyDescent="0.25">
      <c r="A107" s="45" t="s">
        <v>159</v>
      </c>
      <c r="B107" s="48" t="s">
        <v>58</v>
      </c>
      <c r="C107" s="48" t="s">
        <v>51</v>
      </c>
      <c r="D107" s="48" t="s">
        <v>157</v>
      </c>
      <c r="E107" s="48">
        <v>200</v>
      </c>
      <c r="F107" s="81">
        <v>3500</v>
      </c>
      <c r="G107" s="81">
        <v>3500</v>
      </c>
      <c r="H107" s="81">
        <v>3500</v>
      </c>
      <c r="I107" s="135"/>
    </row>
    <row r="108" spans="1:9" ht="30" hidden="1" x14ac:dyDescent="0.25">
      <c r="A108" s="50" t="s">
        <v>28</v>
      </c>
      <c r="B108" s="83" t="s">
        <v>58</v>
      </c>
      <c r="C108" s="83" t="s">
        <v>51</v>
      </c>
      <c r="D108" s="8" t="s">
        <v>157</v>
      </c>
      <c r="E108" s="8">
        <v>240</v>
      </c>
      <c r="F108" s="10"/>
      <c r="G108" s="10"/>
      <c r="H108" s="10"/>
      <c r="I108" s="135"/>
    </row>
    <row r="109" spans="1:9" ht="28.5" hidden="1" x14ac:dyDescent="0.25">
      <c r="A109" s="66" t="s">
        <v>69</v>
      </c>
      <c r="B109" s="56" t="s">
        <v>58</v>
      </c>
      <c r="C109" s="56" t="s">
        <v>51</v>
      </c>
      <c r="D109" s="42" t="s">
        <v>158</v>
      </c>
      <c r="E109" s="8"/>
      <c r="F109" s="67">
        <f>F110</f>
        <v>0</v>
      </c>
      <c r="G109" s="67"/>
      <c r="H109" s="67"/>
      <c r="I109" s="135"/>
    </row>
    <row r="110" spans="1:9" ht="31.5" hidden="1" x14ac:dyDescent="0.25">
      <c r="A110" s="45" t="s">
        <v>159</v>
      </c>
      <c r="B110" s="48" t="s">
        <v>58</v>
      </c>
      <c r="C110" s="48" t="s">
        <v>51</v>
      </c>
      <c r="D110" s="48" t="s">
        <v>158</v>
      </c>
      <c r="E110" s="48">
        <v>200</v>
      </c>
      <c r="F110" s="81"/>
      <c r="G110" s="81"/>
      <c r="H110" s="81"/>
      <c r="I110" s="135"/>
    </row>
    <row r="111" spans="1:9" x14ac:dyDescent="0.25">
      <c r="A111" s="84" t="s">
        <v>70</v>
      </c>
      <c r="B111" s="85" t="s">
        <v>71</v>
      </c>
      <c r="C111" s="85" t="s">
        <v>9</v>
      </c>
      <c r="D111" s="84"/>
      <c r="E111" s="84"/>
      <c r="F111" s="153">
        <f>F112</f>
        <v>3775.1</v>
      </c>
      <c r="G111" s="153">
        <f t="shared" ref="G111:H112" si="32">G112</f>
        <v>1557.9</v>
      </c>
      <c r="H111" s="153">
        <f t="shared" si="32"/>
        <v>0</v>
      </c>
    </row>
    <row r="112" spans="1:9" ht="15" customHeight="1" x14ac:dyDescent="0.25">
      <c r="A112" s="86" t="s">
        <v>72</v>
      </c>
      <c r="B112" s="88" t="s">
        <v>71</v>
      </c>
      <c r="C112" s="88" t="s">
        <v>8</v>
      </c>
      <c r="D112" s="87"/>
      <c r="E112" s="87"/>
      <c r="F112" s="89">
        <f>F113</f>
        <v>3775.1</v>
      </c>
      <c r="G112" s="89">
        <f t="shared" si="32"/>
        <v>1557.9</v>
      </c>
      <c r="H112" s="89">
        <f t="shared" si="32"/>
        <v>0</v>
      </c>
    </row>
    <row r="113" spans="1:9" ht="42.75" x14ac:dyDescent="0.25">
      <c r="A113" s="37" t="s">
        <v>73</v>
      </c>
      <c r="B113" s="39" t="s">
        <v>71</v>
      </c>
      <c r="C113" s="39" t="s">
        <v>8</v>
      </c>
      <c r="D113" s="38" t="s">
        <v>74</v>
      </c>
      <c r="E113" s="70"/>
      <c r="F113" s="154">
        <f>F114+F117</f>
        <v>3775.1</v>
      </c>
      <c r="G113" s="154">
        <f t="shared" ref="G113:H113" si="33">G114+G117</f>
        <v>1557.9</v>
      </c>
      <c r="H113" s="154">
        <f t="shared" si="33"/>
        <v>0</v>
      </c>
    </row>
    <row r="114" spans="1:9" ht="47.25" x14ac:dyDescent="0.25">
      <c r="A114" s="73" t="s">
        <v>75</v>
      </c>
      <c r="B114" s="75" t="s">
        <v>71</v>
      </c>
      <c r="C114" s="75" t="s">
        <v>8</v>
      </c>
      <c r="D114" s="74" t="s">
        <v>76</v>
      </c>
      <c r="E114" s="74"/>
      <c r="F114" s="155">
        <f>F115</f>
        <v>2775.1</v>
      </c>
      <c r="G114" s="155">
        <f t="shared" ref="G114:H115" si="34">G115</f>
        <v>1457.9</v>
      </c>
      <c r="H114" s="155">
        <f t="shared" si="34"/>
        <v>0</v>
      </c>
    </row>
    <row r="115" spans="1:9" ht="42.75" x14ac:dyDescent="0.25">
      <c r="A115" s="41" t="s">
        <v>77</v>
      </c>
      <c r="B115" s="43" t="s">
        <v>71</v>
      </c>
      <c r="C115" s="43" t="s">
        <v>8</v>
      </c>
      <c r="D115" s="42" t="s">
        <v>78</v>
      </c>
      <c r="E115" s="8"/>
      <c r="F115" s="156">
        <f>F116</f>
        <v>2775.1</v>
      </c>
      <c r="G115" s="156">
        <f t="shared" si="34"/>
        <v>1457.9</v>
      </c>
      <c r="H115" s="156">
        <f t="shared" si="34"/>
        <v>0</v>
      </c>
    </row>
    <row r="116" spans="1:9" ht="31.5" x14ac:dyDescent="0.25">
      <c r="A116" s="58" t="s">
        <v>159</v>
      </c>
      <c r="B116" s="9" t="s">
        <v>71</v>
      </c>
      <c r="C116" s="9" t="s">
        <v>8</v>
      </c>
      <c r="D116" s="42" t="s">
        <v>78</v>
      </c>
      <c r="E116" s="8">
        <v>200</v>
      </c>
      <c r="F116" s="144">
        <v>2775.1</v>
      </c>
      <c r="G116" s="144">
        <f>500+933+24.9</f>
        <v>1457.9</v>
      </c>
      <c r="H116" s="144"/>
    </row>
    <row r="117" spans="1:9" ht="47.25" x14ac:dyDescent="0.25">
      <c r="A117" s="73" t="s">
        <v>79</v>
      </c>
      <c r="B117" s="75" t="s">
        <v>71</v>
      </c>
      <c r="C117" s="75" t="s">
        <v>8</v>
      </c>
      <c r="D117" s="74" t="s">
        <v>80</v>
      </c>
      <c r="E117" s="74"/>
      <c r="F117" s="155">
        <f>F118</f>
        <v>1000</v>
      </c>
      <c r="G117" s="155">
        <f t="shared" ref="G117:H118" si="35">G118</f>
        <v>100</v>
      </c>
      <c r="H117" s="155">
        <f t="shared" si="35"/>
        <v>0</v>
      </c>
    </row>
    <row r="118" spans="1:9" ht="42.75" x14ac:dyDescent="0.25">
      <c r="A118" s="41" t="s">
        <v>81</v>
      </c>
      <c r="B118" s="43" t="s">
        <v>71</v>
      </c>
      <c r="C118" s="43" t="s">
        <v>8</v>
      </c>
      <c r="D118" s="42" t="s">
        <v>82</v>
      </c>
      <c r="E118" s="8"/>
      <c r="F118" s="156">
        <f>F119</f>
        <v>1000</v>
      </c>
      <c r="G118" s="156">
        <f t="shared" si="35"/>
        <v>100</v>
      </c>
      <c r="H118" s="156">
        <f t="shared" si="35"/>
        <v>0</v>
      </c>
    </row>
    <row r="119" spans="1:9" ht="31.5" x14ac:dyDescent="0.25">
      <c r="A119" s="58" t="s">
        <v>159</v>
      </c>
      <c r="B119" s="9" t="s">
        <v>71</v>
      </c>
      <c r="C119" s="9" t="s">
        <v>8</v>
      </c>
      <c r="D119" s="42" t="s">
        <v>82</v>
      </c>
      <c r="E119" s="8">
        <v>200</v>
      </c>
      <c r="F119" s="144">
        <v>1000</v>
      </c>
      <c r="G119" s="144">
        <v>100</v>
      </c>
      <c r="H119" s="144"/>
    </row>
    <row r="120" spans="1:9" ht="29.25" customHeight="1" x14ac:dyDescent="0.25">
      <c r="A120" s="84" t="s">
        <v>184</v>
      </c>
      <c r="B120" s="85">
        <v>10</v>
      </c>
      <c r="C120" s="164" t="s">
        <v>9</v>
      </c>
      <c r="D120" s="84"/>
      <c r="E120" s="84"/>
      <c r="F120" s="153">
        <f>F121</f>
        <v>314.7</v>
      </c>
      <c r="G120" s="153">
        <f t="shared" ref="G120:H122" si="36">G121</f>
        <v>295.2</v>
      </c>
      <c r="H120" s="153">
        <f t="shared" si="36"/>
        <v>548.29999999999995</v>
      </c>
    </row>
    <row r="121" spans="1:9" x14ac:dyDescent="0.25">
      <c r="A121" s="90" t="s">
        <v>185</v>
      </c>
      <c r="B121" s="92" t="s">
        <v>180</v>
      </c>
      <c r="C121" s="92" t="s">
        <v>8</v>
      </c>
      <c r="D121" s="91"/>
      <c r="E121" s="91"/>
      <c r="F121" s="157">
        <f>F122</f>
        <v>314.7</v>
      </c>
      <c r="G121" s="157">
        <f t="shared" si="36"/>
        <v>295.2</v>
      </c>
      <c r="H121" s="157">
        <f t="shared" si="36"/>
        <v>548.29999999999995</v>
      </c>
    </row>
    <row r="122" spans="1:9" ht="99.75" customHeight="1" x14ac:dyDescent="0.25">
      <c r="A122" s="37" t="s">
        <v>186</v>
      </c>
      <c r="B122" s="39" t="s">
        <v>180</v>
      </c>
      <c r="C122" s="39" t="s">
        <v>8</v>
      </c>
      <c r="D122" s="38" t="s">
        <v>188</v>
      </c>
      <c r="E122" s="70"/>
      <c r="F122" s="154">
        <f>F123</f>
        <v>314.7</v>
      </c>
      <c r="G122" s="154">
        <f t="shared" si="36"/>
        <v>295.2</v>
      </c>
      <c r="H122" s="154">
        <f t="shared" si="36"/>
        <v>548.29999999999995</v>
      </c>
    </row>
    <row r="123" spans="1:9" x14ac:dyDescent="0.25">
      <c r="A123" s="50" t="s">
        <v>187</v>
      </c>
      <c r="B123" s="9" t="s">
        <v>180</v>
      </c>
      <c r="C123" s="9" t="s">
        <v>8</v>
      </c>
      <c r="D123" s="8" t="s">
        <v>188</v>
      </c>
      <c r="E123" s="8">
        <v>300</v>
      </c>
      <c r="F123" s="144">
        <v>314.7</v>
      </c>
      <c r="G123" s="144">
        <v>295.2</v>
      </c>
      <c r="H123" s="144">
        <v>548.29999999999995</v>
      </c>
    </row>
    <row r="124" spans="1:9" x14ac:dyDescent="0.25">
      <c r="A124" s="84" t="s">
        <v>83</v>
      </c>
      <c r="B124" s="85" t="s">
        <v>84</v>
      </c>
      <c r="C124" s="85" t="s">
        <v>9</v>
      </c>
      <c r="D124" s="84"/>
      <c r="E124" s="84"/>
      <c r="F124" s="153">
        <f>F125</f>
        <v>1000</v>
      </c>
      <c r="G124" s="153">
        <f t="shared" ref="G124:H127" si="37">G125</f>
        <v>300</v>
      </c>
      <c r="H124" s="153">
        <f t="shared" si="37"/>
        <v>0</v>
      </c>
    </row>
    <row r="125" spans="1:9" x14ac:dyDescent="0.25">
      <c r="A125" s="90" t="s">
        <v>85</v>
      </c>
      <c r="B125" s="92" t="s">
        <v>84</v>
      </c>
      <c r="C125" s="92" t="s">
        <v>8</v>
      </c>
      <c r="D125" s="91"/>
      <c r="E125" s="91"/>
      <c r="F125" s="157">
        <f>F126</f>
        <v>1000</v>
      </c>
      <c r="G125" s="157">
        <f t="shared" si="37"/>
        <v>300</v>
      </c>
      <c r="H125" s="157">
        <f t="shared" si="37"/>
        <v>0</v>
      </c>
    </row>
    <row r="126" spans="1:9" ht="57" x14ac:dyDescent="0.25">
      <c r="A126" s="37" t="s">
        <v>86</v>
      </c>
      <c r="B126" s="39" t="s">
        <v>84</v>
      </c>
      <c r="C126" s="39" t="s">
        <v>8</v>
      </c>
      <c r="D126" s="38" t="s">
        <v>87</v>
      </c>
      <c r="E126" s="70"/>
      <c r="F126" s="154">
        <f>F127</f>
        <v>1000</v>
      </c>
      <c r="G126" s="154">
        <f t="shared" si="37"/>
        <v>300</v>
      </c>
      <c r="H126" s="154">
        <f t="shared" si="37"/>
        <v>0</v>
      </c>
      <c r="I126" s="22"/>
    </row>
    <row r="127" spans="1:9" ht="42.75" x14ac:dyDescent="0.25">
      <c r="A127" s="41" t="s">
        <v>88</v>
      </c>
      <c r="B127" s="43" t="s">
        <v>84</v>
      </c>
      <c r="C127" s="43" t="s">
        <v>8</v>
      </c>
      <c r="D127" s="42" t="s">
        <v>89</v>
      </c>
      <c r="E127" s="8"/>
      <c r="F127" s="156">
        <f>F128</f>
        <v>1000</v>
      </c>
      <c r="G127" s="156">
        <f t="shared" si="37"/>
        <v>300</v>
      </c>
      <c r="H127" s="156">
        <f t="shared" si="37"/>
        <v>0</v>
      </c>
      <c r="I127" s="22"/>
    </row>
    <row r="128" spans="1:9" ht="31.5" x14ac:dyDescent="0.25">
      <c r="A128" s="58" t="s">
        <v>159</v>
      </c>
      <c r="B128" s="9" t="s">
        <v>84</v>
      </c>
      <c r="C128" s="9" t="s">
        <v>8</v>
      </c>
      <c r="D128" s="42" t="s">
        <v>89</v>
      </c>
      <c r="E128" s="8">
        <v>200</v>
      </c>
      <c r="F128" s="144">
        <v>1000</v>
      </c>
      <c r="G128" s="144">
        <v>300</v>
      </c>
      <c r="H128" s="144"/>
    </row>
    <row r="129" spans="1:21" ht="36.75" hidden="1" customHeight="1" x14ac:dyDescent="0.25">
      <c r="A129" s="16"/>
      <c r="B129" s="94"/>
      <c r="C129" s="94"/>
      <c r="D129" s="93"/>
      <c r="E129" s="95"/>
      <c r="F129" s="96"/>
      <c r="G129" s="96"/>
      <c r="H129" s="96"/>
      <c r="I129" s="22"/>
    </row>
    <row r="130" spans="1:21" ht="18.75" hidden="1" x14ac:dyDescent="0.3">
      <c r="A130" s="23"/>
      <c r="B130" s="25"/>
      <c r="C130" s="25"/>
      <c r="D130" s="24"/>
      <c r="E130" s="24"/>
      <c r="F130" s="97"/>
      <c r="G130" s="97"/>
      <c r="H130" s="97"/>
    </row>
    <row r="131" spans="1:21" ht="18.75" hidden="1" x14ac:dyDescent="0.3">
      <c r="A131" s="138"/>
      <c r="B131" s="140"/>
      <c r="C131" s="140"/>
      <c r="D131" s="139"/>
      <c r="E131" s="146"/>
      <c r="F131" s="147"/>
      <c r="G131" s="147"/>
      <c r="H131" s="147"/>
    </row>
    <row r="132" spans="1:21" ht="29.25" hidden="1" customHeight="1" x14ac:dyDescent="0.25">
      <c r="A132" s="37"/>
      <c r="B132" s="39"/>
      <c r="C132" s="39"/>
      <c r="D132" s="38"/>
      <c r="E132" s="70"/>
      <c r="F132" s="40"/>
      <c r="G132" s="40"/>
      <c r="H132" s="40"/>
    </row>
    <row r="133" spans="1:21" ht="15.75" hidden="1" x14ac:dyDescent="0.25">
      <c r="A133" s="54"/>
      <c r="B133" s="136"/>
      <c r="C133" s="136"/>
      <c r="D133" s="98"/>
      <c r="E133" s="137"/>
      <c r="F133" s="57"/>
      <c r="G133" s="57"/>
      <c r="H133" s="57"/>
      <c r="N133" s="32"/>
      <c r="O133" s="34"/>
      <c r="P133" s="34"/>
      <c r="Q133" s="33"/>
      <c r="R133" s="35"/>
      <c r="S133" s="36"/>
      <c r="T133" s="36"/>
      <c r="U133" s="36"/>
    </row>
    <row r="134" spans="1:21" hidden="1" x14ac:dyDescent="0.25">
      <c r="A134" s="54"/>
      <c r="B134" s="56"/>
      <c r="C134" s="56"/>
      <c r="D134" s="60"/>
      <c r="E134" s="8"/>
      <c r="F134" s="57"/>
      <c r="G134" s="57"/>
      <c r="H134" s="57"/>
    </row>
    <row r="135" spans="1:21" ht="15.75" hidden="1" x14ac:dyDescent="0.25">
      <c r="A135" s="58"/>
      <c r="B135" s="9"/>
      <c r="C135" s="9"/>
      <c r="D135" s="60"/>
      <c r="E135" s="8"/>
      <c r="F135" s="53"/>
      <c r="G135" s="53"/>
      <c r="H135" s="53"/>
      <c r="I135" s="22"/>
    </row>
    <row r="136" spans="1:21" ht="15.75" hidden="1" x14ac:dyDescent="0.25">
      <c r="A136" s="58"/>
      <c r="B136" s="9"/>
      <c r="C136" s="9"/>
      <c r="D136" s="60"/>
      <c r="E136" s="8"/>
      <c r="F136" s="53"/>
      <c r="G136" s="53"/>
      <c r="H136" s="53"/>
    </row>
    <row r="137" spans="1:21" hidden="1" x14ac:dyDescent="0.25">
      <c r="A137" s="50"/>
      <c r="B137" s="9"/>
      <c r="C137" s="9"/>
      <c r="D137" s="60"/>
      <c r="E137" s="8"/>
      <c r="F137" s="53"/>
      <c r="G137" s="53"/>
      <c r="H137" s="53"/>
    </row>
    <row r="138" spans="1:21" ht="8.25" hidden="1" customHeight="1" x14ac:dyDescent="0.25">
      <c r="A138" s="50"/>
      <c r="B138" s="9"/>
      <c r="C138" s="9"/>
      <c r="D138" s="60"/>
      <c r="E138" s="8"/>
      <c r="F138" s="53"/>
      <c r="G138" s="53"/>
      <c r="H138" s="53"/>
    </row>
    <row r="139" spans="1:21" hidden="1" x14ac:dyDescent="0.25">
      <c r="A139" s="41"/>
      <c r="B139" s="43"/>
      <c r="C139" s="43"/>
      <c r="D139" s="60"/>
      <c r="E139" s="8"/>
      <c r="F139" s="44"/>
      <c r="G139" s="44"/>
      <c r="H139" s="44"/>
    </row>
    <row r="140" spans="1:21" ht="15.75" hidden="1" x14ac:dyDescent="0.25">
      <c r="A140" s="58"/>
      <c r="B140" s="9"/>
      <c r="C140" s="9"/>
      <c r="D140" s="42"/>
      <c r="E140" s="8"/>
      <c r="F140" s="53"/>
      <c r="G140" s="53"/>
      <c r="H140" s="53"/>
    </row>
    <row r="141" spans="1:21" ht="28.5" customHeight="1" x14ac:dyDescent="0.25">
      <c r="A141" s="99" t="s">
        <v>97</v>
      </c>
      <c r="B141" s="101"/>
      <c r="C141" s="101"/>
      <c r="D141" s="100"/>
      <c r="E141" s="100"/>
      <c r="F141" s="102">
        <f>F12+F73+F79+F111+F120+F124</f>
        <v>119316.40000000001</v>
      </c>
      <c r="G141" s="102">
        <f>G129+G11</f>
        <v>119678.79999999999</v>
      </c>
      <c r="H141" s="102">
        <f>H129+H11</f>
        <v>124460.29999999999</v>
      </c>
      <c r="I141" s="22"/>
    </row>
    <row r="142" spans="1:21" s="103" customFormat="1" ht="30" hidden="1" x14ac:dyDescent="0.25">
      <c r="A142" s="54" t="s">
        <v>98</v>
      </c>
      <c r="B142" s="56" t="s">
        <v>8</v>
      </c>
      <c r="C142" s="56" t="s">
        <v>22</v>
      </c>
      <c r="D142" s="55">
        <v>73</v>
      </c>
      <c r="E142" s="55"/>
      <c r="F142" s="57">
        <v>0</v>
      </c>
    </row>
    <row r="143" spans="1:21" ht="31.5" hidden="1" x14ac:dyDescent="0.25">
      <c r="A143" s="45" t="s">
        <v>28</v>
      </c>
      <c r="B143" s="47" t="s">
        <v>8</v>
      </c>
      <c r="C143" s="47" t="s">
        <v>22</v>
      </c>
      <c r="D143" s="48">
        <v>73</v>
      </c>
      <c r="E143" s="48">
        <v>240</v>
      </c>
      <c r="F143" s="49">
        <v>0</v>
      </c>
    </row>
    <row r="144" spans="1:21" ht="31.5" hidden="1" x14ac:dyDescent="0.25">
      <c r="A144" s="58" t="s">
        <v>99</v>
      </c>
      <c r="B144" s="9" t="s">
        <v>8</v>
      </c>
      <c r="C144" s="9" t="s">
        <v>22</v>
      </c>
      <c r="D144" s="8">
        <v>73</v>
      </c>
      <c r="E144" s="8">
        <v>243</v>
      </c>
      <c r="F144" s="53"/>
    </row>
    <row r="145" spans="1:7" ht="31.5" hidden="1" x14ac:dyDescent="0.25">
      <c r="A145" s="58" t="s">
        <v>100</v>
      </c>
      <c r="B145" s="9" t="s">
        <v>8</v>
      </c>
      <c r="C145" s="9" t="s">
        <v>22</v>
      </c>
      <c r="D145" s="8">
        <v>73</v>
      </c>
      <c r="E145" s="8">
        <v>244</v>
      </c>
      <c r="F145" s="53"/>
    </row>
    <row r="146" spans="1:7" ht="9.75" hidden="1" customHeight="1" x14ac:dyDescent="0.25">
      <c r="A146" s="45"/>
      <c r="B146" s="9"/>
      <c r="C146" s="9"/>
      <c r="D146" s="8"/>
      <c r="E146" s="8"/>
      <c r="F146" s="53"/>
    </row>
    <row r="147" spans="1:7" ht="28.5" hidden="1" x14ac:dyDescent="0.25">
      <c r="A147" s="37" t="s">
        <v>101</v>
      </c>
      <c r="B147" s="39" t="s">
        <v>8</v>
      </c>
      <c r="C147" s="39" t="s">
        <v>22</v>
      </c>
      <c r="D147" s="38">
        <v>75</v>
      </c>
      <c r="E147" s="70"/>
      <c r="F147" s="40">
        <v>0</v>
      </c>
    </row>
    <row r="148" spans="1:7" ht="57" hidden="1" x14ac:dyDescent="0.25">
      <c r="A148" s="41" t="s">
        <v>102</v>
      </c>
      <c r="B148" s="43" t="s">
        <v>8</v>
      </c>
      <c r="C148" s="43" t="s">
        <v>22</v>
      </c>
      <c r="D148" s="42">
        <v>75</v>
      </c>
      <c r="E148" s="42"/>
      <c r="F148" s="44">
        <v>0</v>
      </c>
    </row>
    <row r="149" spans="1:7" s="103" customFormat="1" ht="30" hidden="1" x14ac:dyDescent="0.25">
      <c r="A149" s="54" t="s">
        <v>103</v>
      </c>
      <c r="B149" s="56" t="s">
        <v>8</v>
      </c>
      <c r="C149" s="56" t="s">
        <v>22</v>
      </c>
      <c r="D149" s="55">
        <v>75</v>
      </c>
      <c r="E149" s="55"/>
      <c r="F149" s="57">
        <v>0</v>
      </c>
    </row>
    <row r="150" spans="1:7" ht="31.5" hidden="1" x14ac:dyDescent="0.25">
      <c r="A150" s="45" t="s">
        <v>20</v>
      </c>
      <c r="B150" s="47" t="s">
        <v>8</v>
      </c>
      <c r="C150" s="47" t="s">
        <v>22</v>
      </c>
      <c r="D150" s="48">
        <v>75</v>
      </c>
      <c r="E150" s="48">
        <v>120</v>
      </c>
      <c r="F150" s="53">
        <v>0</v>
      </c>
    </row>
    <row r="151" spans="1:7" ht="31.5" hidden="1" x14ac:dyDescent="0.25">
      <c r="A151" s="58" t="s">
        <v>104</v>
      </c>
      <c r="B151" s="9" t="s">
        <v>8</v>
      </c>
      <c r="C151" s="9" t="s">
        <v>22</v>
      </c>
      <c r="D151" s="8">
        <v>75</v>
      </c>
      <c r="E151" s="8">
        <v>121</v>
      </c>
      <c r="F151" s="53"/>
    </row>
    <row r="152" spans="1:7" ht="31.5" hidden="1" x14ac:dyDescent="0.25">
      <c r="A152" s="45" t="s">
        <v>28</v>
      </c>
      <c r="B152" s="47" t="s">
        <v>8</v>
      </c>
      <c r="C152" s="47" t="s">
        <v>22</v>
      </c>
      <c r="D152" s="48">
        <v>75</v>
      </c>
      <c r="E152" s="48">
        <v>240</v>
      </c>
      <c r="F152" s="49">
        <v>0</v>
      </c>
    </row>
    <row r="153" spans="1:7" ht="31.5" hidden="1" x14ac:dyDescent="0.25">
      <c r="A153" s="58" t="s">
        <v>100</v>
      </c>
      <c r="B153" s="9" t="s">
        <v>8</v>
      </c>
      <c r="C153" s="9" t="s">
        <v>22</v>
      </c>
      <c r="D153" s="8">
        <v>75</v>
      </c>
      <c r="E153" s="8">
        <v>244</v>
      </c>
      <c r="F153" s="53"/>
    </row>
    <row r="154" spans="1:7" hidden="1" x14ac:dyDescent="0.25">
      <c r="A154" s="50"/>
      <c r="B154" s="9"/>
      <c r="C154" s="9"/>
      <c r="D154" s="8"/>
      <c r="E154" s="8"/>
      <c r="F154" s="53"/>
    </row>
    <row r="155" spans="1:7" ht="15.75" hidden="1" x14ac:dyDescent="0.25">
      <c r="A155" s="61" t="s">
        <v>105</v>
      </c>
      <c r="B155" s="63" t="s">
        <v>8</v>
      </c>
      <c r="C155" s="63" t="s">
        <v>84</v>
      </c>
      <c r="D155" s="62"/>
      <c r="E155" s="62"/>
      <c r="F155" s="104">
        <v>0</v>
      </c>
    </row>
    <row r="156" spans="1:7" ht="28.5" hidden="1" customHeight="1" x14ac:dyDescent="0.25">
      <c r="A156" s="37" t="s">
        <v>106</v>
      </c>
      <c r="B156" s="39" t="s">
        <v>8</v>
      </c>
      <c r="C156" s="39" t="s">
        <v>84</v>
      </c>
      <c r="D156" s="38">
        <v>74</v>
      </c>
      <c r="E156" s="70"/>
      <c r="F156" s="40">
        <v>0</v>
      </c>
    </row>
    <row r="157" spans="1:7" ht="28.5" hidden="1" x14ac:dyDescent="0.25">
      <c r="A157" s="41" t="s">
        <v>107</v>
      </c>
      <c r="B157" s="43" t="s">
        <v>8</v>
      </c>
      <c r="C157" s="43" t="s">
        <v>84</v>
      </c>
      <c r="D157" s="42">
        <v>74</v>
      </c>
      <c r="E157" s="42"/>
      <c r="F157" s="44">
        <v>0</v>
      </c>
    </row>
    <row r="158" spans="1:7" s="103" customFormat="1" ht="30" hidden="1" x14ac:dyDescent="0.25">
      <c r="A158" s="54" t="s">
        <v>107</v>
      </c>
      <c r="B158" s="56" t="s">
        <v>8</v>
      </c>
      <c r="C158" s="56" t="s">
        <v>84</v>
      </c>
      <c r="D158" s="55">
        <v>74</v>
      </c>
      <c r="E158" s="55"/>
      <c r="F158" s="57">
        <v>0</v>
      </c>
    </row>
    <row r="159" spans="1:7" ht="15.75" hidden="1" x14ac:dyDescent="0.25">
      <c r="A159" s="45" t="s">
        <v>108</v>
      </c>
      <c r="B159" s="47" t="s">
        <v>8</v>
      </c>
      <c r="C159" s="47" t="s">
        <v>84</v>
      </c>
      <c r="D159" s="48">
        <v>74</v>
      </c>
      <c r="E159" s="48">
        <v>870</v>
      </c>
      <c r="F159" s="53"/>
    </row>
    <row r="160" spans="1:7" x14ac:dyDescent="0.25">
      <c r="G160" s="22"/>
    </row>
    <row r="161" spans="1:8" ht="18.75" x14ac:dyDescent="0.3">
      <c r="A161" s="105" t="s">
        <v>109</v>
      </c>
      <c r="B161" s="106"/>
      <c r="C161" s="106"/>
      <c r="D161" s="106"/>
      <c r="G161" s="22"/>
      <c r="H161" s="22"/>
    </row>
    <row r="162" spans="1:8" ht="30" customHeight="1" x14ac:dyDescent="0.25">
      <c r="A162" s="220" t="s">
        <v>110</v>
      </c>
      <c r="B162" s="220"/>
      <c r="C162" s="220"/>
      <c r="D162" s="220"/>
      <c r="E162" s="220"/>
      <c r="F162" s="220"/>
      <c r="G162" s="220"/>
      <c r="H162" s="220"/>
    </row>
  </sheetData>
  <mergeCells count="3">
    <mergeCell ref="D2:H3"/>
    <mergeCell ref="A8:H8"/>
    <mergeCell ref="A162:H162"/>
  </mergeCells>
  <pageMargins left="0.70866141732283472" right="0.31496062992125984" top="0.15748031496062992" bottom="0.15748031496062992" header="0.31496062992125984" footer="0.31496062992125984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68"/>
  <sheetViews>
    <sheetView topLeftCell="A18" zoomScale="86" zoomScaleNormal="86" workbookViewId="0">
      <selection activeCell="I47" sqref="I47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9.5703125" style="2" customWidth="1"/>
    <col min="7" max="7" width="15" style="7" customWidth="1"/>
    <col min="8" max="8" width="14.140625" style="6" customWidth="1"/>
    <col min="9" max="9" width="13.7109375" style="6" customWidth="1"/>
    <col min="10" max="10" width="17.28515625" style="6" customWidth="1"/>
    <col min="11" max="11" width="12" style="6" customWidth="1"/>
    <col min="12" max="12" width="11.5703125" style="6" bestFit="1" customWidth="1"/>
    <col min="13" max="16384" width="9.140625" style="6"/>
  </cols>
  <sheetData>
    <row r="1" spans="1:10" ht="18.75" x14ac:dyDescent="0.25">
      <c r="F1" s="4"/>
      <c r="G1" s="5" t="s">
        <v>178</v>
      </c>
    </row>
    <row r="2" spans="1:10" ht="60" customHeight="1" x14ac:dyDescent="0.25">
      <c r="E2" s="218" t="s">
        <v>208</v>
      </c>
      <c r="F2" s="218"/>
      <c r="G2" s="218"/>
      <c r="H2" s="218"/>
      <c r="I2" s="218"/>
    </row>
    <row r="3" spans="1:10" ht="43.5" customHeight="1" x14ac:dyDescent="0.25">
      <c r="E3" s="218"/>
      <c r="F3" s="218"/>
      <c r="G3" s="218"/>
      <c r="H3" s="218"/>
      <c r="I3" s="218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19" t="s">
        <v>209</v>
      </c>
      <c r="B8" s="219"/>
      <c r="C8" s="219"/>
      <c r="D8" s="219"/>
      <c r="E8" s="219"/>
      <c r="F8" s="219"/>
      <c r="G8" s="219"/>
      <c r="H8" s="219"/>
      <c r="I8" s="219"/>
    </row>
    <row r="9" spans="1:10" ht="33.75" customHeight="1" x14ac:dyDescent="0.25">
      <c r="A9" s="8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0" t="s">
        <v>177</v>
      </c>
      <c r="H9" s="10" t="s">
        <v>183</v>
      </c>
      <c r="I9" s="10" t="s">
        <v>203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  <c r="H10" s="15"/>
      <c r="I10" s="15"/>
    </row>
    <row r="11" spans="1:10" ht="66" customHeight="1" x14ac:dyDescent="0.25">
      <c r="A11" s="16" t="s">
        <v>6</v>
      </c>
      <c r="B11" s="17">
        <v>930</v>
      </c>
      <c r="C11" s="18"/>
      <c r="D11" s="18"/>
      <c r="E11" s="19"/>
      <c r="F11" s="20"/>
      <c r="G11" s="21">
        <f>G12+G78+G84+G116+G130+G125</f>
        <v>115476.8</v>
      </c>
      <c r="H11" s="21">
        <f>H12+H78+H84+H116+H130+H125</f>
        <v>115839.2</v>
      </c>
      <c r="I11" s="21">
        <f>I12+I78+I84+I116+I130+I125</f>
        <v>120620.7</v>
      </c>
    </row>
    <row r="12" spans="1:10" ht="18.75" x14ac:dyDescent="0.3">
      <c r="A12" s="23" t="s">
        <v>7</v>
      </c>
      <c r="B12" s="24">
        <v>930</v>
      </c>
      <c r="C12" s="25" t="s">
        <v>8</v>
      </c>
      <c r="D12" s="25" t="s">
        <v>9</v>
      </c>
      <c r="E12" s="24"/>
      <c r="F12" s="24"/>
      <c r="G12" s="26">
        <f>G14+G37+G61+G56</f>
        <v>23266.999999999996</v>
      </c>
      <c r="H12" s="26">
        <f>H14+H37+H61+H56</f>
        <v>23146.1</v>
      </c>
      <c r="I12" s="26">
        <f>I14+I37+I61+I56</f>
        <v>25912.999999999996</v>
      </c>
      <c r="J12" s="22"/>
    </row>
    <row r="13" spans="1:10" ht="18.75" hidden="1" x14ac:dyDescent="0.25">
      <c r="A13" s="27" t="s">
        <v>10</v>
      </c>
      <c r="B13" s="28">
        <v>930</v>
      </c>
      <c r="C13" s="29" t="s">
        <v>8</v>
      </c>
      <c r="D13" s="29" t="s">
        <v>9</v>
      </c>
      <c r="E13" s="28" t="s">
        <v>11</v>
      </c>
      <c r="F13" s="30"/>
      <c r="G13" s="31">
        <f>G16+G47+G70+G75</f>
        <v>15177.3</v>
      </c>
      <c r="H13" s="31">
        <f>H16+H47+H70+H75</f>
        <v>15177.3</v>
      </c>
      <c r="I13" s="31">
        <f>I16+I47+I70+I75</f>
        <v>15177.3</v>
      </c>
      <c r="J13" s="22"/>
    </row>
    <row r="14" spans="1:10" ht="31.5" x14ac:dyDescent="0.25">
      <c r="A14" s="32" t="s">
        <v>12</v>
      </c>
      <c r="B14" s="33">
        <v>930</v>
      </c>
      <c r="C14" s="34" t="s">
        <v>8</v>
      </c>
      <c r="D14" s="34" t="s">
        <v>13</v>
      </c>
      <c r="E14" s="33"/>
      <c r="F14" s="35"/>
      <c r="G14" s="36">
        <f>G16</f>
        <v>2092</v>
      </c>
      <c r="H14" s="36">
        <f t="shared" ref="H14:I14" si="0">H16</f>
        <v>2092</v>
      </c>
      <c r="I14" s="36">
        <f t="shared" si="0"/>
        <v>2092</v>
      </c>
      <c r="J14" s="22"/>
    </row>
    <row r="15" spans="1:10" ht="38.25" hidden="1" customHeight="1" x14ac:dyDescent="0.25">
      <c r="A15" s="138" t="s">
        <v>162</v>
      </c>
      <c r="B15" s="139">
        <v>930</v>
      </c>
      <c r="C15" s="140" t="s">
        <v>8</v>
      </c>
      <c r="D15" s="140" t="s">
        <v>13</v>
      </c>
      <c r="E15" s="139" t="s">
        <v>11</v>
      </c>
      <c r="F15" s="141"/>
      <c r="G15" s="142">
        <f>G16</f>
        <v>2092</v>
      </c>
      <c r="H15" s="142">
        <f t="shared" ref="H15:I17" si="1">H16</f>
        <v>2092</v>
      </c>
      <c r="I15" s="142">
        <f t="shared" si="1"/>
        <v>2092</v>
      </c>
      <c r="J15" s="22"/>
    </row>
    <row r="16" spans="1:10" ht="21.6" customHeight="1" x14ac:dyDescent="0.25">
      <c r="A16" s="37" t="s">
        <v>14</v>
      </c>
      <c r="B16" s="38">
        <v>930</v>
      </c>
      <c r="C16" s="39" t="s">
        <v>8</v>
      </c>
      <c r="D16" s="39" t="s">
        <v>13</v>
      </c>
      <c r="E16" s="38" t="s">
        <v>15</v>
      </c>
      <c r="F16" s="38"/>
      <c r="G16" s="40">
        <f>G17</f>
        <v>2092</v>
      </c>
      <c r="H16" s="40">
        <f t="shared" si="1"/>
        <v>2092</v>
      </c>
      <c r="I16" s="40">
        <f t="shared" si="1"/>
        <v>2092</v>
      </c>
      <c r="J16" s="22" t="s">
        <v>174</v>
      </c>
    </row>
    <row r="17" spans="1:10" ht="28.5" x14ac:dyDescent="0.25">
      <c r="A17" s="41" t="s">
        <v>16</v>
      </c>
      <c r="B17" s="42">
        <v>930</v>
      </c>
      <c r="C17" s="43" t="s">
        <v>8</v>
      </c>
      <c r="D17" s="43" t="s">
        <v>13</v>
      </c>
      <c r="E17" s="42" t="s">
        <v>17</v>
      </c>
      <c r="F17" s="8"/>
      <c r="G17" s="44">
        <f>G18</f>
        <v>2092</v>
      </c>
      <c r="H17" s="44">
        <f t="shared" si="1"/>
        <v>2092</v>
      </c>
      <c r="I17" s="44">
        <f t="shared" si="1"/>
        <v>2092</v>
      </c>
      <c r="J17" s="22"/>
    </row>
    <row r="18" spans="1:10" ht="63" x14ac:dyDescent="0.25">
      <c r="A18" s="58" t="s">
        <v>18</v>
      </c>
      <c r="B18" s="51" t="s">
        <v>19</v>
      </c>
      <c r="C18" s="9" t="s">
        <v>8</v>
      </c>
      <c r="D18" s="9" t="s">
        <v>13</v>
      </c>
      <c r="E18" s="8" t="s">
        <v>17</v>
      </c>
      <c r="F18" s="8">
        <v>100</v>
      </c>
      <c r="G18" s="10">
        <v>2092</v>
      </c>
      <c r="H18" s="10">
        <v>2092</v>
      </c>
      <c r="I18" s="10">
        <v>2092</v>
      </c>
      <c r="J18" s="22"/>
    </row>
    <row r="19" spans="1:10" hidden="1" x14ac:dyDescent="0.25">
      <c r="A19" s="50"/>
      <c r="B19" s="8"/>
      <c r="C19" s="9"/>
      <c r="D19" s="9"/>
      <c r="E19" s="8"/>
      <c r="F19" s="8"/>
      <c r="G19" s="53"/>
      <c r="H19" s="53"/>
      <c r="I19" s="53"/>
      <c r="J19" s="22"/>
    </row>
    <row r="20" spans="1:10" hidden="1" x14ac:dyDescent="0.25">
      <c r="A20" s="41"/>
      <c r="B20" s="42"/>
      <c r="C20" s="43"/>
      <c r="D20" s="43"/>
      <c r="E20" s="42"/>
      <c r="F20" s="42"/>
      <c r="G20" s="44"/>
      <c r="H20" s="44"/>
      <c r="I20" s="44"/>
    </row>
    <row r="21" spans="1:10" hidden="1" x14ac:dyDescent="0.25">
      <c r="A21" s="54"/>
      <c r="B21" s="55"/>
      <c r="C21" s="56"/>
      <c r="D21" s="56"/>
      <c r="E21" s="55"/>
      <c r="F21" s="8"/>
      <c r="G21" s="57"/>
      <c r="H21" s="57"/>
      <c r="I21" s="57"/>
    </row>
    <row r="22" spans="1:10" ht="15.75" hidden="1" x14ac:dyDescent="0.25">
      <c r="A22" s="45"/>
      <c r="B22" s="46"/>
      <c r="C22" s="47"/>
      <c r="D22" s="47"/>
      <c r="E22" s="48"/>
      <c r="F22" s="48"/>
      <c r="G22" s="49"/>
      <c r="H22" s="49"/>
      <c r="I22" s="49"/>
    </row>
    <row r="23" spans="1:10" ht="15.75" hidden="1" x14ac:dyDescent="0.25">
      <c r="A23" s="58"/>
      <c r="B23" s="51"/>
      <c r="C23" s="9"/>
      <c r="D23" s="9"/>
      <c r="E23" s="8"/>
      <c r="F23" s="8"/>
      <c r="G23" s="53"/>
      <c r="H23" s="53"/>
      <c r="I23" s="53"/>
    </row>
    <row r="24" spans="1:10" hidden="1" x14ac:dyDescent="0.25">
      <c r="A24" s="50"/>
      <c r="B24" s="8"/>
      <c r="C24" s="9"/>
      <c r="D24" s="9"/>
      <c r="E24" s="8"/>
      <c r="F24" s="8"/>
      <c r="G24" s="53"/>
      <c r="H24" s="53"/>
      <c r="I24" s="53"/>
    </row>
    <row r="25" spans="1:10" ht="15.75" hidden="1" x14ac:dyDescent="0.25">
      <c r="A25" s="58"/>
      <c r="B25" s="51"/>
      <c r="C25" s="9"/>
      <c r="D25" s="9"/>
      <c r="E25" s="8"/>
      <c r="F25" s="8"/>
      <c r="G25" s="53"/>
      <c r="H25" s="53"/>
      <c r="I25" s="53"/>
    </row>
    <row r="26" spans="1:10" ht="8.25" hidden="1" customHeight="1" x14ac:dyDescent="0.25">
      <c r="A26" s="50"/>
      <c r="B26" s="8"/>
      <c r="C26" s="9"/>
      <c r="D26" s="9"/>
      <c r="E26" s="8"/>
      <c r="F26" s="8"/>
      <c r="G26" s="53"/>
      <c r="H26" s="53"/>
      <c r="I26" s="53"/>
    </row>
    <row r="27" spans="1:10" hidden="1" x14ac:dyDescent="0.25">
      <c r="A27" s="54"/>
      <c r="B27" s="55"/>
      <c r="C27" s="56"/>
      <c r="D27" s="56"/>
      <c r="E27" s="55"/>
      <c r="F27" s="8"/>
      <c r="G27" s="57"/>
      <c r="H27" s="57"/>
      <c r="I27" s="57"/>
    </row>
    <row r="28" spans="1:10" ht="15.75" hidden="1" x14ac:dyDescent="0.25">
      <c r="A28" s="45"/>
      <c r="B28" s="46"/>
      <c r="C28" s="47"/>
      <c r="D28" s="47"/>
      <c r="E28" s="48"/>
      <c r="F28" s="48"/>
      <c r="G28" s="49"/>
      <c r="H28" s="49"/>
      <c r="I28" s="49"/>
    </row>
    <row r="29" spans="1:10" ht="15.75" hidden="1" x14ac:dyDescent="0.25">
      <c r="A29" s="58"/>
      <c r="B29" s="51"/>
      <c r="C29" s="9"/>
      <c r="D29" s="9"/>
      <c r="E29" s="8"/>
      <c r="F29" s="8"/>
      <c r="G29" s="53"/>
      <c r="H29" s="53"/>
      <c r="I29" s="53"/>
    </row>
    <row r="30" spans="1:10" ht="15.75" hidden="1" x14ac:dyDescent="0.25">
      <c r="A30" s="58"/>
      <c r="B30" s="51"/>
      <c r="C30" s="9"/>
      <c r="D30" s="9"/>
      <c r="E30" s="8"/>
      <c r="F30" s="8"/>
      <c r="G30" s="53"/>
      <c r="H30" s="53"/>
      <c r="I30" s="53"/>
    </row>
    <row r="31" spans="1:10" hidden="1" x14ac:dyDescent="0.25">
      <c r="A31" s="50"/>
      <c r="B31" s="8"/>
      <c r="C31" s="9"/>
      <c r="D31" s="9"/>
      <c r="E31" s="8"/>
      <c r="F31" s="8"/>
      <c r="G31" s="53"/>
      <c r="H31" s="53"/>
      <c r="I31" s="53"/>
    </row>
    <row r="32" spans="1:10" hidden="1" x14ac:dyDescent="0.25">
      <c r="A32" s="41"/>
      <c r="B32" s="42"/>
      <c r="C32" s="59"/>
      <c r="D32" s="59"/>
      <c r="E32" s="60"/>
      <c r="F32" s="8"/>
      <c r="G32" s="44"/>
      <c r="H32" s="44"/>
      <c r="I32" s="44"/>
    </row>
    <row r="33" spans="1:10" hidden="1" x14ac:dyDescent="0.25">
      <c r="A33" s="54"/>
      <c r="B33" s="55"/>
      <c r="C33" s="56"/>
      <c r="D33" s="56"/>
      <c r="E33" s="55"/>
      <c r="F33" s="8"/>
      <c r="G33" s="57"/>
      <c r="H33" s="57"/>
      <c r="I33" s="57"/>
    </row>
    <row r="34" spans="1:10" ht="15.75" hidden="1" x14ac:dyDescent="0.25">
      <c r="A34" s="45"/>
      <c r="B34" s="46"/>
      <c r="C34" s="47"/>
      <c r="D34" s="47"/>
      <c r="E34" s="48"/>
      <c r="F34" s="48"/>
      <c r="G34" s="49"/>
      <c r="H34" s="49"/>
      <c r="I34" s="49"/>
    </row>
    <row r="35" spans="1:10" ht="15.75" hidden="1" x14ac:dyDescent="0.25">
      <c r="A35" s="58"/>
      <c r="B35" s="51"/>
      <c r="C35" s="9"/>
      <c r="D35" s="9"/>
      <c r="E35" s="8"/>
      <c r="F35" s="8"/>
      <c r="G35" s="53"/>
      <c r="H35" s="53"/>
      <c r="I35" s="53"/>
    </row>
    <row r="36" spans="1:10" hidden="1" x14ac:dyDescent="0.25">
      <c r="A36" s="50"/>
      <c r="B36" s="8"/>
      <c r="C36" s="9"/>
      <c r="D36" s="9"/>
      <c r="E36" s="8"/>
      <c r="F36" s="8"/>
      <c r="G36" s="53"/>
      <c r="H36" s="53"/>
      <c r="I36" s="53"/>
    </row>
    <row r="37" spans="1:10" ht="47.25" x14ac:dyDescent="0.25">
      <c r="A37" s="61" t="s">
        <v>21</v>
      </c>
      <c r="B37" s="62">
        <v>930</v>
      </c>
      <c r="C37" s="63" t="s">
        <v>8</v>
      </c>
      <c r="D37" s="63" t="s">
        <v>22</v>
      </c>
      <c r="E37" s="62"/>
      <c r="F37" s="62"/>
      <c r="G37" s="64">
        <f>G47+G39+G43+G52</f>
        <v>20523.899999999998</v>
      </c>
      <c r="H37" s="64">
        <f t="shared" ref="H37:I37" si="2">H47+H39+H43</f>
        <v>19996.099999999999</v>
      </c>
      <c r="I37" s="64">
        <f t="shared" si="2"/>
        <v>20285.699999999997</v>
      </c>
      <c r="J37" s="22"/>
    </row>
    <row r="38" spans="1:10" ht="42.75" x14ac:dyDescent="0.25">
      <c r="A38" s="37" t="s">
        <v>23</v>
      </c>
      <c r="B38" s="38">
        <v>930</v>
      </c>
      <c r="C38" s="39" t="s">
        <v>8</v>
      </c>
      <c r="D38" s="39" t="s">
        <v>22</v>
      </c>
      <c r="E38" s="38" t="s">
        <v>24</v>
      </c>
      <c r="F38" s="38"/>
      <c r="G38" s="40">
        <f>G39</f>
        <v>7123.3</v>
      </c>
      <c r="H38" s="40">
        <f t="shared" ref="H38:I38" si="3">H39</f>
        <v>7228.8</v>
      </c>
      <c r="I38" s="40">
        <f t="shared" si="3"/>
        <v>7518.4</v>
      </c>
      <c r="J38" s="22"/>
    </row>
    <row r="39" spans="1:10" ht="57" x14ac:dyDescent="0.25">
      <c r="A39" s="65" t="s">
        <v>25</v>
      </c>
      <c r="B39" s="38">
        <v>930</v>
      </c>
      <c r="C39" s="39" t="s">
        <v>8</v>
      </c>
      <c r="D39" s="39" t="s">
        <v>22</v>
      </c>
      <c r="E39" s="38" t="s">
        <v>147</v>
      </c>
      <c r="F39" s="38"/>
      <c r="G39" s="40">
        <f>G40</f>
        <v>7123.3</v>
      </c>
      <c r="H39" s="40">
        <f t="shared" ref="H39:I39" si="4">H40</f>
        <v>7228.8</v>
      </c>
      <c r="I39" s="40">
        <f t="shared" si="4"/>
        <v>7518.4</v>
      </c>
    </row>
    <row r="40" spans="1:10" ht="42.75" x14ac:dyDescent="0.25">
      <c r="A40" s="66" t="s">
        <v>26</v>
      </c>
      <c r="B40" s="60">
        <v>930</v>
      </c>
      <c r="C40" s="43" t="s">
        <v>8</v>
      </c>
      <c r="D40" s="43" t="s">
        <v>22</v>
      </c>
      <c r="E40" s="60" t="s">
        <v>148</v>
      </c>
      <c r="F40" s="60"/>
      <c r="G40" s="67">
        <f>G41+G42</f>
        <v>7123.3</v>
      </c>
      <c r="H40" s="67">
        <f t="shared" ref="H40:I40" si="5">H41+H42</f>
        <v>7228.8</v>
      </c>
      <c r="I40" s="67">
        <f t="shared" si="5"/>
        <v>7518.4</v>
      </c>
    </row>
    <row r="41" spans="1:10" ht="63" x14ac:dyDescent="0.25">
      <c r="A41" s="58" t="s">
        <v>18</v>
      </c>
      <c r="B41" s="8">
        <v>930</v>
      </c>
      <c r="C41" s="9" t="s">
        <v>8</v>
      </c>
      <c r="D41" s="9" t="s">
        <v>22</v>
      </c>
      <c r="E41" s="82" t="s">
        <v>148</v>
      </c>
      <c r="F41" s="8">
        <v>100</v>
      </c>
      <c r="G41" s="152">
        <v>5985.8</v>
      </c>
      <c r="H41" s="152">
        <v>6045.8</v>
      </c>
      <c r="I41" s="152">
        <v>6288</v>
      </c>
      <c r="J41" s="22"/>
    </row>
    <row r="42" spans="1:10" ht="31.5" x14ac:dyDescent="0.25">
      <c r="A42" s="58" t="s">
        <v>159</v>
      </c>
      <c r="B42" s="8">
        <v>930</v>
      </c>
      <c r="C42" s="9" t="s">
        <v>8</v>
      </c>
      <c r="D42" s="9" t="s">
        <v>22</v>
      </c>
      <c r="E42" s="82" t="s">
        <v>148</v>
      </c>
      <c r="F42" s="8">
        <v>200</v>
      </c>
      <c r="G42" s="152">
        <v>1137.5</v>
      </c>
      <c r="H42" s="152">
        <v>1183</v>
      </c>
      <c r="I42" s="152">
        <v>1230.4000000000001</v>
      </c>
      <c r="J42" s="22"/>
    </row>
    <row r="43" spans="1:10" ht="64.5" hidden="1" customHeight="1" x14ac:dyDescent="0.25">
      <c r="A43" s="37" t="s">
        <v>189</v>
      </c>
      <c r="B43" s="38">
        <v>930</v>
      </c>
      <c r="C43" s="39" t="s">
        <v>8</v>
      </c>
      <c r="D43" s="39" t="s">
        <v>22</v>
      </c>
      <c r="E43" s="38" t="s">
        <v>191</v>
      </c>
      <c r="F43" s="38"/>
      <c r="G43" s="40">
        <f>G44</f>
        <v>0</v>
      </c>
      <c r="H43" s="40">
        <f t="shared" ref="H43:I44" si="6">H44</f>
        <v>0</v>
      </c>
      <c r="I43" s="40">
        <f t="shared" si="6"/>
        <v>0</v>
      </c>
      <c r="J43" s="22"/>
    </row>
    <row r="44" spans="1:10" ht="33.75" hidden="1" customHeight="1" x14ac:dyDescent="0.25">
      <c r="A44" s="65" t="s">
        <v>190</v>
      </c>
      <c r="B44" s="38">
        <v>930</v>
      </c>
      <c r="C44" s="39" t="s">
        <v>8</v>
      </c>
      <c r="D44" s="39" t="s">
        <v>22</v>
      </c>
      <c r="E44" s="38" t="s">
        <v>192</v>
      </c>
      <c r="F44" s="38"/>
      <c r="G44" s="40">
        <f>G45</f>
        <v>0</v>
      </c>
      <c r="H44" s="40">
        <f t="shared" si="6"/>
        <v>0</v>
      </c>
      <c r="I44" s="40">
        <f t="shared" si="6"/>
        <v>0</v>
      </c>
      <c r="J44" s="22"/>
    </row>
    <row r="45" spans="1:10" ht="31.5" hidden="1" x14ac:dyDescent="0.25">
      <c r="A45" s="165" t="s">
        <v>159</v>
      </c>
      <c r="B45" s="82">
        <v>930</v>
      </c>
      <c r="C45" s="166" t="s">
        <v>8</v>
      </c>
      <c r="D45" s="166" t="s">
        <v>22</v>
      </c>
      <c r="E45" s="82" t="s">
        <v>192</v>
      </c>
      <c r="F45" s="167">
        <v>200</v>
      </c>
      <c r="G45" s="168"/>
      <c r="H45" s="168"/>
      <c r="I45" s="168"/>
    </row>
    <row r="46" spans="1:10" ht="31.5" hidden="1" x14ac:dyDescent="0.25">
      <c r="A46" s="138" t="s">
        <v>162</v>
      </c>
      <c r="B46" s="139">
        <v>930</v>
      </c>
      <c r="C46" s="140" t="s">
        <v>8</v>
      </c>
      <c r="D46" s="140" t="s">
        <v>22</v>
      </c>
      <c r="E46" s="139" t="s">
        <v>11</v>
      </c>
      <c r="F46" s="148"/>
      <c r="G46" s="149">
        <f>G47</f>
        <v>12767.3</v>
      </c>
      <c r="H46" s="149"/>
      <c r="I46" s="149"/>
      <c r="J46" s="22"/>
    </row>
    <row r="47" spans="1:10" ht="42.75" x14ac:dyDescent="0.25">
      <c r="A47" s="37" t="s">
        <v>29</v>
      </c>
      <c r="B47" s="38">
        <v>930</v>
      </c>
      <c r="C47" s="39" t="s">
        <v>8</v>
      </c>
      <c r="D47" s="39" t="s">
        <v>22</v>
      </c>
      <c r="E47" s="38" t="s">
        <v>30</v>
      </c>
      <c r="F47" s="70"/>
      <c r="G47" s="40">
        <f>G48</f>
        <v>12767.3</v>
      </c>
      <c r="H47" s="40">
        <f t="shared" ref="H47:I47" si="7">H48</f>
        <v>12767.3</v>
      </c>
      <c r="I47" s="40">
        <f t="shared" si="7"/>
        <v>12767.3</v>
      </c>
      <c r="J47" s="22"/>
    </row>
    <row r="48" spans="1:10" ht="42.75" x14ac:dyDescent="0.25">
      <c r="A48" s="41" t="s">
        <v>31</v>
      </c>
      <c r="B48" s="42">
        <v>930</v>
      </c>
      <c r="C48" s="43" t="s">
        <v>8</v>
      </c>
      <c r="D48" s="43" t="s">
        <v>22</v>
      </c>
      <c r="E48" s="42" t="s">
        <v>32</v>
      </c>
      <c r="F48" s="8"/>
      <c r="G48" s="44">
        <f>G49+G50+G51</f>
        <v>12767.3</v>
      </c>
      <c r="H48" s="44">
        <f t="shared" ref="H48:I48" si="8">H49+H50+H51</f>
        <v>12767.3</v>
      </c>
      <c r="I48" s="44">
        <f t="shared" si="8"/>
        <v>12767.3</v>
      </c>
    </row>
    <row r="49" spans="1:10" ht="63" x14ac:dyDescent="0.25">
      <c r="A49" s="58" t="s">
        <v>18</v>
      </c>
      <c r="B49" s="51">
        <v>930</v>
      </c>
      <c r="C49" s="9" t="s">
        <v>8</v>
      </c>
      <c r="D49" s="9" t="s">
        <v>22</v>
      </c>
      <c r="E49" s="8" t="s">
        <v>32</v>
      </c>
      <c r="F49" s="8">
        <v>100</v>
      </c>
      <c r="G49" s="53">
        <f>11414.4+833.6</f>
        <v>12248</v>
      </c>
      <c r="H49" s="53">
        <f t="shared" ref="H49:I49" si="9">11414.4+833.6</f>
        <v>12248</v>
      </c>
      <c r="I49" s="53">
        <f t="shared" si="9"/>
        <v>12248</v>
      </c>
    </row>
    <row r="50" spans="1:10" ht="31.5" x14ac:dyDescent="0.25">
      <c r="A50" s="58" t="s">
        <v>159</v>
      </c>
      <c r="B50" s="51">
        <v>930</v>
      </c>
      <c r="C50" s="9" t="s">
        <v>8</v>
      </c>
      <c r="D50" s="9" t="s">
        <v>22</v>
      </c>
      <c r="E50" s="8" t="s">
        <v>32</v>
      </c>
      <c r="F50" s="8">
        <v>200</v>
      </c>
      <c r="G50" s="53">
        <v>518</v>
      </c>
      <c r="H50" s="53">
        <v>518</v>
      </c>
      <c r="I50" s="53">
        <v>518</v>
      </c>
      <c r="J50" s="22"/>
    </row>
    <row r="51" spans="1:10" ht="36.75" customHeight="1" x14ac:dyDescent="0.25">
      <c r="A51" s="58" t="s">
        <v>33</v>
      </c>
      <c r="B51" s="51">
        <v>930</v>
      </c>
      <c r="C51" s="9" t="s">
        <v>8</v>
      </c>
      <c r="D51" s="9" t="s">
        <v>22</v>
      </c>
      <c r="E51" s="8" t="s">
        <v>32</v>
      </c>
      <c r="F51" s="8">
        <v>800</v>
      </c>
      <c r="G51" s="53">
        <v>1.3</v>
      </c>
      <c r="H51" s="53">
        <v>1.3</v>
      </c>
      <c r="I51" s="53">
        <v>1.3</v>
      </c>
    </row>
    <row r="52" spans="1:10" ht="39" customHeight="1" x14ac:dyDescent="0.25">
      <c r="A52" s="37" t="s">
        <v>205</v>
      </c>
      <c r="B52" s="38">
        <v>930</v>
      </c>
      <c r="C52" s="39" t="s">
        <v>174</v>
      </c>
      <c r="D52" s="39" t="s">
        <v>22</v>
      </c>
      <c r="E52" s="38" t="s">
        <v>206</v>
      </c>
      <c r="F52" s="70"/>
      <c r="G52" s="154">
        <f>G53</f>
        <v>633.29999999999995</v>
      </c>
      <c r="H52" s="154">
        <f t="shared" ref="H52:I53" si="10">H53</f>
        <v>0</v>
      </c>
      <c r="I52" s="154">
        <f t="shared" si="10"/>
        <v>0</v>
      </c>
    </row>
    <row r="53" spans="1:10" ht="83.25" customHeight="1" x14ac:dyDescent="0.25">
      <c r="A53" s="169" t="s">
        <v>207</v>
      </c>
      <c r="B53" s="60">
        <v>930</v>
      </c>
      <c r="C53" s="59" t="s">
        <v>8</v>
      </c>
      <c r="D53" s="59" t="s">
        <v>22</v>
      </c>
      <c r="E53" s="60" t="s">
        <v>204</v>
      </c>
      <c r="F53" s="82"/>
      <c r="G53" s="191">
        <f>G54</f>
        <v>633.29999999999995</v>
      </c>
      <c r="H53" s="191">
        <f t="shared" si="10"/>
        <v>0</v>
      </c>
      <c r="I53" s="191">
        <f t="shared" si="10"/>
        <v>0</v>
      </c>
    </row>
    <row r="54" spans="1:10" ht="45" x14ac:dyDescent="0.25">
      <c r="A54" s="50" t="s">
        <v>18</v>
      </c>
      <c r="B54" s="8">
        <v>930</v>
      </c>
      <c r="C54" s="9" t="s">
        <v>8</v>
      </c>
      <c r="D54" s="9" t="s">
        <v>22</v>
      </c>
      <c r="E54" s="8" t="s">
        <v>204</v>
      </c>
      <c r="F54" s="8">
        <v>100</v>
      </c>
      <c r="G54" s="217">
        <v>633.29999999999995</v>
      </c>
      <c r="H54" s="144"/>
      <c r="I54" s="144"/>
    </row>
    <row r="55" spans="1:10" ht="15.75" hidden="1" x14ac:dyDescent="0.25">
      <c r="A55" s="58"/>
      <c r="B55" s="51"/>
      <c r="C55" s="9"/>
      <c r="D55" s="9"/>
      <c r="E55" s="8"/>
      <c r="F55" s="8"/>
      <c r="G55" s="53"/>
      <c r="H55" s="53"/>
      <c r="I55" s="53"/>
    </row>
    <row r="56" spans="1:10" ht="36.75" customHeight="1" x14ac:dyDescent="0.25">
      <c r="A56" s="61" t="s">
        <v>164</v>
      </c>
      <c r="B56" s="62">
        <v>930</v>
      </c>
      <c r="C56" s="62" t="s">
        <v>8</v>
      </c>
      <c r="D56" s="62" t="s">
        <v>84</v>
      </c>
      <c r="E56" s="61"/>
      <c r="F56" s="61"/>
      <c r="G56" s="64">
        <f>G57</f>
        <v>50</v>
      </c>
      <c r="H56" s="64">
        <f>H57</f>
        <v>0</v>
      </c>
      <c r="I56" s="64">
        <f>I57</f>
        <v>0</v>
      </c>
    </row>
    <row r="57" spans="1:10" ht="36.75" hidden="1" customHeight="1" x14ac:dyDescent="0.25">
      <c r="A57" s="138" t="s">
        <v>162</v>
      </c>
      <c r="B57" s="139">
        <v>930</v>
      </c>
      <c r="C57" s="140" t="s">
        <v>8</v>
      </c>
      <c r="D57" s="140" t="s">
        <v>84</v>
      </c>
      <c r="E57" s="139" t="s">
        <v>11</v>
      </c>
      <c r="F57" s="143"/>
      <c r="G57" s="150">
        <f>G58</f>
        <v>50</v>
      </c>
      <c r="H57" s="150">
        <f t="shared" ref="H57:I59" si="11">H58</f>
        <v>0</v>
      </c>
      <c r="I57" s="150">
        <f t="shared" si="11"/>
        <v>0</v>
      </c>
    </row>
    <row r="58" spans="1:10" ht="36.75" customHeight="1" x14ac:dyDescent="0.25">
      <c r="A58" s="37" t="s">
        <v>105</v>
      </c>
      <c r="B58" s="38">
        <v>930</v>
      </c>
      <c r="C58" s="39" t="s">
        <v>8</v>
      </c>
      <c r="D58" s="39" t="s">
        <v>84</v>
      </c>
      <c r="E58" s="38" t="s">
        <v>161</v>
      </c>
      <c r="F58" s="38"/>
      <c r="G58" s="40">
        <f>G59</f>
        <v>50</v>
      </c>
      <c r="H58" s="40">
        <f t="shared" si="11"/>
        <v>0</v>
      </c>
      <c r="I58" s="40">
        <f t="shared" si="11"/>
        <v>0</v>
      </c>
    </row>
    <row r="59" spans="1:10" ht="36.75" customHeight="1" x14ac:dyDescent="0.25">
      <c r="A59" s="41" t="s">
        <v>163</v>
      </c>
      <c r="B59" s="8">
        <v>930</v>
      </c>
      <c r="C59" s="9" t="s">
        <v>8</v>
      </c>
      <c r="D59" s="9" t="s">
        <v>84</v>
      </c>
      <c r="E59" s="42" t="s">
        <v>160</v>
      </c>
      <c r="F59" s="8"/>
      <c r="G59" s="53">
        <f>G60</f>
        <v>50</v>
      </c>
      <c r="H59" s="53">
        <f t="shared" si="11"/>
        <v>0</v>
      </c>
      <c r="I59" s="53">
        <f t="shared" si="11"/>
        <v>0</v>
      </c>
    </row>
    <row r="60" spans="1:10" ht="36.75" customHeight="1" x14ac:dyDescent="0.25">
      <c r="A60" s="58" t="s">
        <v>33</v>
      </c>
      <c r="B60" s="8">
        <v>930</v>
      </c>
      <c r="C60" s="9" t="s">
        <v>8</v>
      </c>
      <c r="D60" s="9" t="s">
        <v>84</v>
      </c>
      <c r="E60" s="42" t="s">
        <v>160</v>
      </c>
      <c r="F60" s="8">
        <v>800</v>
      </c>
      <c r="G60" s="53">
        <v>50</v>
      </c>
      <c r="H60" s="53"/>
      <c r="I60" s="53"/>
    </row>
    <row r="61" spans="1:10" ht="42" customHeight="1" x14ac:dyDescent="0.25">
      <c r="A61" s="61" t="s">
        <v>34</v>
      </c>
      <c r="B61" s="62">
        <v>930</v>
      </c>
      <c r="C61" s="63" t="s">
        <v>8</v>
      </c>
      <c r="D61" s="63" t="s">
        <v>35</v>
      </c>
      <c r="E61" s="62"/>
      <c r="F61" s="62"/>
      <c r="G61" s="64">
        <f>G62+G70+G75+G73</f>
        <v>601.1</v>
      </c>
      <c r="H61" s="64">
        <f t="shared" ref="H61:I61" si="12">H62+H70+H75+H73</f>
        <v>1058</v>
      </c>
      <c r="I61" s="64">
        <f t="shared" si="12"/>
        <v>3535.3</v>
      </c>
    </row>
    <row r="62" spans="1:10" ht="66" customHeight="1" x14ac:dyDescent="0.25">
      <c r="A62" s="65" t="s">
        <v>36</v>
      </c>
      <c r="B62" s="38">
        <v>930</v>
      </c>
      <c r="C62" s="38" t="s">
        <v>8</v>
      </c>
      <c r="D62" s="38" t="s">
        <v>35</v>
      </c>
      <c r="E62" s="38" t="s">
        <v>37</v>
      </c>
      <c r="F62" s="38"/>
      <c r="G62" s="71">
        <f>G63+G66</f>
        <v>283.10000000000002</v>
      </c>
      <c r="H62" s="71">
        <f>H63+H66</f>
        <v>140</v>
      </c>
      <c r="I62" s="71">
        <f>I63+I66</f>
        <v>140</v>
      </c>
      <c r="J62" s="72"/>
    </row>
    <row r="63" spans="1:10" ht="102.75" customHeight="1" x14ac:dyDescent="0.25">
      <c r="A63" s="73" t="s">
        <v>38</v>
      </c>
      <c r="B63" s="74">
        <v>930</v>
      </c>
      <c r="C63" s="75" t="s">
        <v>8</v>
      </c>
      <c r="D63" s="75" t="s">
        <v>35</v>
      </c>
      <c r="E63" s="74" t="s">
        <v>39</v>
      </c>
      <c r="F63" s="74"/>
      <c r="G63" s="76">
        <f t="shared" ref="G63:I64" si="13">G64</f>
        <v>60</v>
      </c>
      <c r="H63" s="76">
        <f t="shared" si="13"/>
        <v>20</v>
      </c>
      <c r="I63" s="76">
        <f t="shared" si="13"/>
        <v>20</v>
      </c>
    </row>
    <row r="64" spans="1:10" ht="83.25" customHeight="1" x14ac:dyDescent="0.25">
      <c r="A64" s="41" t="s">
        <v>40</v>
      </c>
      <c r="B64" s="42">
        <v>930</v>
      </c>
      <c r="C64" s="43" t="s">
        <v>8</v>
      </c>
      <c r="D64" s="43" t="s">
        <v>35</v>
      </c>
      <c r="E64" s="42" t="s">
        <v>41</v>
      </c>
      <c r="F64" s="8"/>
      <c r="G64" s="44">
        <f t="shared" si="13"/>
        <v>60</v>
      </c>
      <c r="H64" s="44">
        <f t="shared" si="13"/>
        <v>20</v>
      </c>
      <c r="I64" s="44">
        <f t="shared" si="13"/>
        <v>20</v>
      </c>
    </row>
    <row r="65" spans="1:9" ht="33.75" customHeight="1" x14ac:dyDescent="0.25">
      <c r="A65" s="58" t="s">
        <v>159</v>
      </c>
      <c r="B65" s="51">
        <v>930</v>
      </c>
      <c r="C65" s="9" t="s">
        <v>8</v>
      </c>
      <c r="D65" s="9" t="s">
        <v>35</v>
      </c>
      <c r="E65" s="42" t="s">
        <v>41</v>
      </c>
      <c r="F65" s="8">
        <v>200</v>
      </c>
      <c r="G65" s="53">
        <v>60</v>
      </c>
      <c r="H65" s="53">
        <v>20</v>
      </c>
      <c r="I65" s="53">
        <v>20</v>
      </c>
    </row>
    <row r="66" spans="1:9" ht="69.75" customHeight="1" x14ac:dyDescent="0.25">
      <c r="A66" s="73" t="s">
        <v>42</v>
      </c>
      <c r="B66" s="74">
        <v>930</v>
      </c>
      <c r="C66" s="75" t="s">
        <v>8</v>
      </c>
      <c r="D66" s="75" t="s">
        <v>35</v>
      </c>
      <c r="E66" s="74" t="s">
        <v>43</v>
      </c>
      <c r="F66" s="74"/>
      <c r="G66" s="76">
        <f t="shared" ref="G66:I67" si="14">G67</f>
        <v>223.1</v>
      </c>
      <c r="H66" s="76">
        <f t="shared" si="14"/>
        <v>120</v>
      </c>
      <c r="I66" s="76">
        <f t="shared" si="14"/>
        <v>120</v>
      </c>
    </row>
    <row r="67" spans="1:9" ht="69" customHeight="1" x14ac:dyDescent="0.25">
      <c r="A67" s="41" t="s">
        <v>44</v>
      </c>
      <c r="B67" s="42">
        <v>930</v>
      </c>
      <c r="C67" s="43" t="s">
        <v>8</v>
      </c>
      <c r="D67" s="43" t="s">
        <v>35</v>
      </c>
      <c r="E67" s="42" t="s">
        <v>45</v>
      </c>
      <c r="F67" s="8"/>
      <c r="G67" s="44">
        <f t="shared" si="14"/>
        <v>223.1</v>
      </c>
      <c r="H67" s="44">
        <f t="shared" si="14"/>
        <v>120</v>
      </c>
      <c r="I67" s="44">
        <f t="shared" si="14"/>
        <v>120</v>
      </c>
    </row>
    <row r="68" spans="1:9" ht="45" customHeight="1" x14ac:dyDescent="0.25">
      <c r="A68" s="51" t="s">
        <v>159</v>
      </c>
      <c r="B68" s="51">
        <v>930</v>
      </c>
      <c r="C68" s="9" t="s">
        <v>8</v>
      </c>
      <c r="D68" s="9" t="s">
        <v>35</v>
      </c>
      <c r="E68" s="8" t="s">
        <v>46</v>
      </c>
      <c r="F68" s="8">
        <v>200</v>
      </c>
      <c r="G68" s="10">
        <v>223.1</v>
      </c>
      <c r="H68" s="10">
        <v>120</v>
      </c>
      <c r="I68" s="10">
        <v>120</v>
      </c>
    </row>
    <row r="69" spans="1:9" ht="66" hidden="1" customHeight="1" x14ac:dyDescent="0.25">
      <c r="A69" s="138" t="s">
        <v>162</v>
      </c>
      <c r="B69" s="139">
        <v>930</v>
      </c>
      <c r="C69" s="140" t="s">
        <v>8</v>
      </c>
      <c r="D69" s="140" t="s">
        <v>35</v>
      </c>
      <c r="E69" s="139" t="s">
        <v>11</v>
      </c>
      <c r="F69" s="143"/>
      <c r="G69" s="145">
        <f>G70</f>
        <v>318</v>
      </c>
      <c r="H69" s="145"/>
      <c r="I69" s="145"/>
    </row>
    <row r="70" spans="1:9" s="77" customFormat="1" ht="66" customHeight="1" x14ac:dyDescent="0.2">
      <c r="A70" s="65" t="s">
        <v>47</v>
      </c>
      <c r="B70" s="38">
        <v>930</v>
      </c>
      <c r="C70" s="38" t="s">
        <v>8</v>
      </c>
      <c r="D70" s="38">
        <v>13</v>
      </c>
      <c r="E70" s="38" t="s">
        <v>48</v>
      </c>
      <c r="F70" s="38"/>
      <c r="G70" s="40">
        <f>G71</f>
        <v>318</v>
      </c>
      <c r="H70" s="40">
        <f t="shared" ref="H70:I71" si="15">H71</f>
        <v>318</v>
      </c>
      <c r="I70" s="40">
        <f t="shared" si="15"/>
        <v>318</v>
      </c>
    </row>
    <row r="71" spans="1:9" s="77" customFormat="1" ht="66" customHeight="1" x14ac:dyDescent="0.2">
      <c r="A71" s="41" t="s">
        <v>49</v>
      </c>
      <c r="B71" s="42">
        <v>930</v>
      </c>
      <c r="C71" s="43" t="s">
        <v>8</v>
      </c>
      <c r="D71" s="43">
        <v>13</v>
      </c>
      <c r="E71" s="42" t="s">
        <v>149</v>
      </c>
      <c r="F71" s="8"/>
      <c r="G71" s="44">
        <f>G72</f>
        <v>318</v>
      </c>
      <c r="H71" s="44">
        <f t="shared" si="15"/>
        <v>318</v>
      </c>
      <c r="I71" s="44">
        <f t="shared" si="15"/>
        <v>318</v>
      </c>
    </row>
    <row r="72" spans="1:9" ht="66" customHeight="1" x14ac:dyDescent="0.25">
      <c r="A72" s="58" t="s">
        <v>159</v>
      </c>
      <c r="B72" s="51">
        <v>930</v>
      </c>
      <c r="C72" s="9" t="s">
        <v>8</v>
      </c>
      <c r="D72" s="9">
        <v>13</v>
      </c>
      <c r="E72" s="42" t="s">
        <v>149</v>
      </c>
      <c r="F72" s="8">
        <v>200</v>
      </c>
      <c r="G72" s="10">
        <v>318</v>
      </c>
      <c r="H72" s="10">
        <v>318</v>
      </c>
      <c r="I72" s="10">
        <v>318</v>
      </c>
    </row>
    <row r="73" spans="1:9" ht="66" customHeight="1" x14ac:dyDescent="0.25">
      <c r="A73" s="65" t="s">
        <v>193</v>
      </c>
      <c r="B73" s="38">
        <v>930</v>
      </c>
      <c r="C73" s="38" t="s">
        <v>8</v>
      </c>
      <c r="D73" s="38">
        <v>13</v>
      </c>
      <c r="E73" s="38" t="s">
        <v>194</v>
      </c>
      <c r="F73" s="38"/>
      <c r="G73" s="40">
        <f>G74</f>
        <v>0</v>
      </c>
      <c r="H73" s="40">
        <f t="shared" ref="H73:I73" si="16">H74</f>
        <v>600</v>
      </c>
      <c r="I73" s="40">
        <f t="shared" si="16"/>
        <v>3077.3</v>
      </c>
    </row>
    <row r="74" spans="1:9" ht="45" customHeight="1" x14ac:dyDescent="0.25">
      <c r="A74" s="170" t="s">
        <v>33</v>
      </c>
      <c r="B74" s="51">
        <v>930</v>
      </c>
      <c r="C74" s="9" t="s">
        <v>8</v>
      </c>
      <c r="D74" s="9">
        <v>13</v>
      </c>
      <c r="E74" s="8" t="s">
        <v>195</v>
      </c>
      <c r="F74" s="8">
        <v>800</v>
      </c>
      <c r="G74" s="10"/>
      <c r="H74" s="10">
        <v>600</v>
      </c>
      <c r="I74" s="10">
        <v>3077.3</v>
      </c>
    </row>
    <row r="75" spans="1:9" s="77" customFormat="1" ht="14.25" hidden="1" x14ac:dyDescent="0.2">
      <c r="A75" s="65" t="s">
        <v>174</v>
      </c>
      <c r="B75" s="38">
        <v>930</v>
      </c>
      <c r="C75" s="38" t="s">
        <v>8</v>
      </c>
      <c r="D75" s="38">
        <v>13</v>
      </c>
      <c r="E75" s="38" t="s">
        <v>111</v>
      </c>
      <c r="F75" s="38"/>
      <c r="G75" s="40">
        <f>G76</f>
        <v>0</v>
      </c>
      <c r="H75" s="40"/>
      <c r="I75" s="40"/>
    </row>
    <row r="76" spans="1:9" ht="15.75" hidden="1" x14ac:dyDescent="0.25">
      <c r="A76" s="45" t="s">
        <v>33</v>
      </c>
      <c r="B76" s="46">
        <v>930</v>
      </c>
      <c r="C76" s="47" t="s">
        <v>8</v>
      </c>
      <c r="D76" s="47">
        <v>13</v>
      </c>
      <c r="E76" s="42" t="s">
        <v>112</v>
      </c>
      <c r="F76" s="48">
        <v>800</v>
      </c>
      <c r="G76" s="49">
        <f>G77</f>
        <v>0</v>
      </c>
      <c r="H76" s="49"/>
      <c r="I76" s="49"/>
    </row>
    <row r="77" spans="1:9" ht="30" hidden="1" x14ac:dyDescent="0.25">
      <c r="A77" s="50" t="s">
        <v>113</v>
      </c>
      <c r="B77" s="8">
        <v>930</v>
      </c>
      <c r="C77" s="9" t="s">
        <v>8</v>
      </c>
      <c r="D77" s="9">
        <v>13</v>
      </c>
      <c r="E77" s="42" t="s">
        <v>112</v>
      </c>
      <c r="F77" s="8">
        <v>850</v>
      </c>
      <c r="G77" s="53"/>
      <c r="H77" s="53"/>
      <c r="I77" s="53"/>
    </row>
    <row r="78" spans="1:9" ht="75" x14ac:dyDescent="0.3">
      <c r="A78" s="23" t="s">
        <v>50</v>
      </c>
      <c r="B78" s="24">
        <v>930</v>
      </c>
      <c r="C78" s="25" t="s">
        <v>51</v>
      </c>
      <c r="D78" s="25" t="s">
        <v>9</v>
      </c>
      <c r="E78" s="24"/>
      <c r="F78" s="24"/>
      <c r="G78" s="26">
        <f t="shared" ref="G78:I82" si="17">G79</f>
        <v>120</v>
      </c>
      <c r="H78" s="26">
        <f t="shared" si="17"/>
        <v>60</v>
      </c>
      <c r="I78" s="26">
        <f t="shared" si="17"/>
        <v>60</v>
      </c>
    </row>
    <row r="79" spans="1:9" ht="47.25" x14ac:dyDescent="0.25">
      <c r="A79" s="32" t="s">
        <v>181</v>
      </c>
      <c r="B79" s="33">
        <v>930</v>
      </c>
      <c r="C79" s="34" t="s">
        <v>51</v>
      </c>
      <c r="D79" s="34" t="s">
        <v>180</v>
      </c>
      <c r="E79" s="33"/>
      <c r="F79" s="35"/>
      <c r="G79" s="36">
        <f t="shared" si="17"/>
        <v>120</v>
      </c>
      <c r="H79" s="36">
        <f t="shared" si="17"/>
        <v>60</v>
      </c>
      <c r="I79" s="36">
        <f t="shared" si="17"/>
        <v>60</v>
      </c>
    </row>
    <row r="80" spans="1:9" ht="57" x14ac:dyDescent="0.25">
      <c r="A80" s="65" t="s">
        <v>52</v>
      </c>
      <c r="B80" s="38">
        <v>930</v>
      </c>
      <c r="C80" s="38" t="s">
        <v>51</v>
      </c>
      <c r="D80" s="38">
        <v>10</v>
      </c>
      <c r="E80" s="38" t="s">
        <v>37</v>
      </c>
      <c r="F80" s="38"/>
      <c r="G80" s="78">
        <f t="shared" si="17"/>
        <v>120</v>
      </c>
      <c r="H80" s="78">
        <f t="shared" si="17"/>
        <v>60</v>
      </c>
      <c r="I80" s="78">
        <f t="shared" si="17"/>
        <v>60</v>
      </c>
    </row>
    <row r="81" spans="1:10" ht="94.5" x14ac:dyDescent="0.25">
      <c r="A81" s="73" t="s">
        <v>53</v>
      </c>
      <c r="B81" s="74">
        <v>930</v>
      </c>
      <c r="C81" s="75" t="s">
        <v>51</v>
      </c>
      <c r="D81" s="75" t="s">
        <v>180</v>
      </c>
      <c r="E81" s="74" t="s">
        <v>54</v>
      </c>
      <c r="F81" s="74"/>
      <c r="G81" s="76">
        <f>G82</f>
        <v>120</v>
      </c>
      <c r="H81" s="76">
        <f t="shared" si="17"/>
        <v>60</v>
      </c>
      <c r="I81" s="76">
        <f t="shared" si="17"/>
        <v>60</v>
      </c>
    </row>
    <row r="82" spans="1:10" ht="82.5" customHeight="1" x14ac:dyDescent="0.25">
      <c r="A82" s="41" t="s">
        <v>55</v>
      </c>
      <c r="B82" s="42">
        <v>930</v>
      </c>
      <c r="C82" s="43" t="s">
        <v>51</v>
      </c>
      <c r="D82" s="43" t="s">
        <v>180</v>
      </c>
      <c r="E82" s="42" t="s">
        <v>56</v>
      </c>
      <c r="F82" s="8"/>
      <c r="G82" s="44">
        <f>G83</f>
        <v>120</v>
      </c>
      <c r="H82" s="44">
        <f t="shared" si="17"/>
        <v>60</v>
      </c>
      <c r="I82" s="44">
        <f t="shared" si="17"/>
        <v>60</v>
      </c>
    </row>
    <row r="83" spans="1:10" ht="31.5" x14ac:dyDescent="0.25">
      <c r="A83" s="58" t="s">
        <v>27</v>
      </c>
      <c r="B83" s="51">
        <v>930</v>
      </c>
      <c r="C83" s="9" t="s">
        <v>51</v>
      </c>
      <c r="D83" s="9" t="s">
        <v>180</v>
      </c>
      <c r="E83" s="8" t="s">
        <v>56</v>
      </c>
      <c r="F83" s="8">
        <v>200</v>
      </c>
      <c r="G83" s="10">
        <v>120</v>
      </c>
      <c r="H83" s="10">
        <v>60</v>
      </c>
      <c r="I83" s="10">
        <v>60</v>
      </c>
    </row>
    <row r="84" spans="1:10" ht="37.5" x14ac:dyDescent="0.3">
      <c r="A84" s="23" t="s">
        <v>57</v>
      </c>
      <c r="B84" s="79">
        <v>930</v>
      </c>
      <c r="C84" s="79" t="s">
        <v>58</v>
      </c>
      <c r="D84" s="79" t="s">
        <v>9</v>
      </c>
      <c r="E84" s="79"/>
      <c r="F84" s="79"/>
      <c r="G84" s="80">
        <f>G85</f>
        <v>87000</v>
      </c>
      <c r="H84" s="80">
        <f>H85</f>
        <v>90480</v>
      </c>
      <c r="I84" s="80">
        <f>I85</f>
        <v>94099.4</v>
      </c>
      <c r="J84" s="135"/>
    </row>
    <row r="85" spans="1:10" ht="27.75" customHeight="1" x14ac:dyDescent="0.25">
      <c r="A85" s="62" t="s">
        <v>59</v>
      </c>
      <c r="B85" s="62">
        <v>930</v>
      </c>
      <c r="C85" s="62" t="s">
        <v>58</v>
      </c>
      <c r="D85" s="62" t="s">
        <v>51</v>
      </c>
      <c r="E85" s="62"/>
      <c r="F85" s="62"/>
      <c r="G85" s="64">
        <f>G87</f>
        <v>87000</v>
      </c>
      <c r="H85" s="64">
        <f t="shared" ref="H85:I85" si="18">H87</f>
        <v>90480</v>
      </c>
      <c r="I85" s="64">
        <f t="shared" si="18"/>
        <v>94099.4</v>
      </c>
      <c r="J85" s="135"/>
    </row>
    <row r="86" spans="1:10" ht="42.75" x14ac:dyDescent="0.25">
      <c r="A86" s="65" t="s">
        <v>23</v>
      </c>
      <c r="B86" s="38">
        <v>930</v>
      </c>
      <c r="C86" s="38" t="s">
        <v>58</v>
      </c>
      <c r="D86" s="38" t="s">
        <v>51</v>
      </c>
      <c r="E86" s="38" t="s">
        <v>24</v>
      </c>
      <c r="F86" s="38"/>
      <c r="G86" s="40">
        <f>G87</f>
        <v>87000</v>
      </c>
      <c r="H86" s="40">
        <f t="shared" ref="H86:I86" si="19">H87</f>
        <v>90480</v>
      </c>
      <c r="I86" s="40">
        <f t="shared" si="19"/>
        <v>94099.4</v>
      </c>
      <c r="J86" s="135"/>
    </row>
    <row r="87" spans="1:10" ht="57" x14ac:dyDescent="0.25">
      <c r="A87" s="65" t="s">
        <v>25</v>
      </c>
      <c r="B87" s="38">
        <v>930</v>
      </c>
      <c r="C87" s="38" t="s">
        <v>58</v>
      </c>
      <c r="D87" s="38" t="s">
        <v>51</v>
      </c>
      <c r="E87" s="38" t="s">
        <v>147</v>
      </c>
      <c r="F87" s="38"/>
      <c r="G87" s="40">
        <f>G88+G90+G93+G96+G99+G102+G105+G108+G111+G114</f>
        <v>87000</v>
      </c>
      <c r="H87" s="40">
        <f t="shared" ref="H87:I87" si="20">H88+H90+H93+H96+H99+H102+H105+H108+H111+H114</f>
        <v>90480</v>
      </c>
      <c r="I87" s="40">
        <f t="shared" si="20"/>
        <v>94099.4</v>
      </c>
      <c r="J87" s="135"/>
    </row>
    <row r="88" spans="1:10" ht="28.5" x14ac:dyDescent="0.25">
      <c r="A88" s="66" t="s">
        <v>60</v>
      </c>
      <c r="B88" s="60">
        <v>930</v>
      </c>
      <c r="C88" s="60" t="s">
        <v>58</v>
      </c>
      <c r="D88" s="60" t="s">
        <v>51</v>
      </c>
      <c r="E88" s="60" t="s">
        <v>175</v>
      </c>
      <c r="F88" s="60"/>
      <c r="G88" s="67">
        <f>G89</f>
        <v>36000</v>
      </c>
      <c r="H88" s="67">
        <f t="shared" ref="H88:I88" si="21">H89</f>
        <v>39000</v>
      </c>
      <c r="I88" s="67">
        <f t="shared" si="21"/>
        <v>41000</v>
      </c>
      <c r="J88" s="135"/>
    </row>
    <row r="89" spans="1:10" ht="31.5" x14ac:dyDescent="0.25">
      <c r="A89" s="51" t="s">
        <v>27</v>
      </c>
      <c r="B89" s="8">
        <v>930</v>
      </c>
      <c r="C89" s="8" t="s">
        <v>58</v>
      </c>
      <c r="D89" s="8" t="s">
        <v>51</v>
      </c>
      <c r="E89" s="8" t="s">
        <v>176</v>
      </c>
      <c r="F89" s="8">
        <v>200</v>
      </c>
      <c r="G89" s="10">
        <v>36000</v>
      </c>
      <c r="H89" s="10">
        <v>39000</v>
      </c>
      <c r="I89" s="10">
        <v>41000</v>
      </c>
      <c r="J89" s="135"/>
    </row>
    <row r="90" spans="1:10" ht="42.75" x14ac:dyDescent="0.25">
      <c r="A90" s="66" t="s">
        <v>61</v>
      </c>
      <c r="B90" s="60">
        <v>930</v>
      </c>
      <c r="C90" s="60" t="s">
        <v>58</v>
      </c>
      <c r="D90" s="60" t="s">
        <v>51</v>
      </c>
      <c r="E90" s="60" t="s">
        <v>150</v>
      </c>
      <c r="F90" s="60"/>
      <c r="G90" s="67">
        <f>G92</f>
        <v>6000</v>
      </c>
      <c r="H90" s="67">
        <f t="shared" ref="H90:I90" si="22">H92</f>
        <v>6000</v>
      </c>
      <c r="I90" s="67">
        <f t="shared" si="22"/>
        <v>6000</v>
      </c>
      <c r="J90" s="135"/>
    </row>
    <row r="91" spans="1:10" ht="31.5" hidden="1" x14ac:dyDescent="0.25">
      <c r="A91" s="45" t="s">
        <v>159</v>
      </c>
      <c r="B91" s="48">
        <v>930</v>
      </c>
      <c r="C91" s="48" t="s">
        <v>58</v>
      </c>
      <c r="D91" s="48" t="s">
        <v>51</v>
      </c>
      <c r="E91" s="48" t="s">
        <v>150</v>
      </c>
      <c r="F91" s="48">
        <v>200</v>
      </c>
      <c r="G91" s="81">
        <f>G92</f>
        <v>6000</v>
      </c>
      <c r="H91" s="81"/>
      <c r="I91" s="81"/>
      <c r="J91" s="135"/>
    </row>
    <row r="92" spans="1:10" ht="30" x14ac:dyDescent="0.25">
      <c r="A92" s="50" t="s">
        <v>28</v>
      </c>
      <c r="B92" s="82">
        <v>930</v>
      </c>
      <c r="C92" s="83" t="s">
        <v>58</v>
      </c>
      <c r="D92" s="83" t="s">
        <v>51</v>
      </c>
      <c r="E92" s="8" t="s">
        <v>150</v>
      </c>
      <c r="F92" s="8">
        <v>200</v>
      </c>
      <c r="G92" s="10">
        <v>6000</v>
      </c>
      <c r="H92" s="10">
        <v>6000</v>
      </c>
      <c r="I92" s="10">
        <v>6000</v>
      </c>
      <c r="J92" s="135"/>
    </row>
    <row r="93" spans="1:10" ht="28.5" x14ac:dyDescent="0.25">
      <c r="A93" s="66" t="s">
        <v>62</v>
      </c>
      <c r="B93" s="60">
        <v>930</v>
      </c>
      <c r="C93" s="60" t="s">
        <v>58</v>
      </c>
      <c r="D93" s="60" t="s">
        <v>51</v>
      </c>
      <c r="E93" s="60" t="s">
        <v>151</v>
      </c>
      <c r="F93" s="60"/>
      <c r="G93" s="67">
        <f>G94</f>
        <v>20000</v>
      </c>
      <c r="H93" s="67">
        <f t="shared" ref="H93:I93" si="23">H94</f>
        <v>20480</v>
      </c>
      <c r="I93" s="67">
        <f t="shared" si="23"/>
        <v>22099.4</v>
      </c>
      <c r="J93" s="135"/>
    </row>
    <row r="94" spans="1:10" ht="31.5" x14ac:dyDescent="0.25">
      <c r="A94" s="45" t="s">
        <v>159</v>
      </c>
      <c r="B94" s="48">
        <v>930</v>
      </c>
      <c r="C94" s="48" t="s">
        <v>58</v>
      </c>
      <c r="D94" s="48" t="s">
        <v>51</v>
      </c>
      <c r="E94" s="48" t="s">
        <v>151</v>
      </c>
      <c r="F94" s="48">
        <v>200</v>
      </c>
      <c r="G94" s="81">
        <v>20000</v>
      </c>
      <c r="H94" s="81">
        <v>20480</v>
      </c>
      <c r="I94" s="81">
        <v>22099.4</v>
      </c>
      <c r="J94" s="135"/>
    </row>
    <row r="95" spans="1:10" ht="30" hidden="1" x14ac:dyDescent="0.25">
      <c r="A95" s="50" t="s">
        <v>28</v>
      </c>
      <c r="B95" s="82">
        <v>930</v>
      </c>
      <c r="C95" s="83" t="s">
        <v>58</v>
      </c>
      <c r="D95" s="83" t="s">
        <v>51</v>
      </c>
      <c r="E95" s="8" t="s">
        <v>151</v>
      </c>
      <c r="F95" s="8">
        <v>240</v>
      </c>
      <c r="G95" s="10"/>
      <c r="H95" s="10"/>
      <c r="I95" s="10"/>
      <c r="J95" s="135"/>
    </row>
    <row r="96" spans="1:10" ht="42.75" x14ac:dyDescent="0.25">
      <c r="A96" s="66" t="s">
        <v>63</v>
      </c>
      <c r="B96" s="60">
        <v>930</v>
      </c>
      <c r="C96" s="60" t="s">
        <v>58</v>
      </c>
      <c r="D96" s="60" t="s">
        <v>51</v>
      </c>
      <c r="E96" s="60" t="s">
        <v>152</v>
      </c>
      <c r="F96" s="60"/>
      <c r="G96" s="67">
        <f>G97</f>
        <v>9000</v>
      </c>
      <c r="H96" s="67">
        <f t="shared" ref="H96:I96" si="24">H97</f>
        <v>9000</v>
      </c>
      <c r="I96" s="67">
        <f t="shared" si="24"/>
        <v>9000</v>
      </c>
      <c r="J96" s="135"/>
    </row>
    <row r="97" spans="1:10" ht="31.5" x14ac:dyDescent="0.25">
      <c r="A97" s="45" t="s">
        <v>159</v>
      </c>
      <c r="B97" s="48">
        <v>930</v>
      </c>
      <c r="C97" s="48" t="s">
        <v>58</v>
      </c>
      <c r="D97" s="48" t="s">
        <v>51</v>
      </c>
      <c r="E97" s="48" t="s">
        <v>152</v>
      </c>
      <c r="F97" s="48">
        <v>200</v>
      </c>
      <c r="G97" s="81">
        <v>9000</v>
      </c>
      <c r="H97" s="81">
        <v>9000</v>
      </c>
      <c r="I97" s="81">
        <v>9000</v>
      </c>
      <c r="J97" s="135"/>
    </row>
    <row r="98" spans="1:10" ht="30" hidden="1" x14ac:dyDescent="0.25">
      <c r="A98" s="50" t="s">
        <v>28</v>
      </c>
      <c r="B98" s="82">
        <v>930</v>
      </c>
      <c r="C98" s="83" t="s">
        <v>58</v>
      </c>
      <c r="D98" s="83" t="s">
        <v>51</v>
      </c>
      <c r="E98" s="8" t="s">
        <v>152</v>
      </c>
      <c r="F98" s="8">
        <v>240</v>
      </c>
      <c r="G98" s="10"/>
      <c r="H98" s="10"/>
      <c r="I98" s="10"/>
      <c r="J98" s="135"/>
    </row>
    <row r="99" spans="1:10" ht="42.75" x14ac:dyDescent="0.25">
      <c r="A99" s="66" t="s">
        <v>64</v>
      </c>
      <c r="B99" s="60">
        <v>930</v>
      </c>
      <c r="C99" s="60" t="s">
        <v>58</v>
      </c>
      <c r="D99" s="60" t="s">
        <v>51</v>
      </c>
      <c r="E99" s="60" t="s">
        <v>153</v>
      </c>
      <c r="F99" s="60"/>
      <c r="G99" s="67">
        <f>G100</f>
        <v>2500</v>
      </c>
      <c r="H99" s="67">
        <f t="shared" ref="H99:I99" si="25">H100</f>
        <v>2500</v>
      </c>
      <c r="I99" s="67">
        <f t="shared" si="25"/>
        <v>2500</v>
      </c>
      <c r="J99" s="135"/>
    </row>
    <row r="100" spans="1:10" ht="31.5" x14ac:dyDescent="0.25">
      <c r="A100" s="45" t="s">
        <v>159</v>
      </c>
      <c r="B100" s="48">
        <v>930</v>
      </c>
      <c r="C100" s="48" t="s">
        <v>58</v>
      </c>
      <c r="D100" s="48" t="s">
        <v>51</v>
      </c>
      <c r="E100" s="48" t="s">
        <v>153</v>
      </c>
      <c r="F100" s="48">
        <v>200</v>
      </c>
      <c r="G100" s="81">
        <v>2500</v>
      </c>
      <c r="H100" s="81">
        <v>2500</v>
      </c>
      <c r="I100" s="81">
        <v>2500</v>
      </c>
      <c r="J100" s="135"/>
    </row>
    <row r="101" spans="1:10" ht="30" hidden="1" x14ac:dyDescent="0.25">
      <c r="A101" s="50" t="s">
        <v>28</v>
      </c>
      <c r="B101" s="82">
        <v>930</v>
      </c>
      <c r="C101" s="83" t="s">
        <v>58</v>
      </c>
      <c r="D101" s="83" t="s">
        <v>51</v>
      </c>
      <c r="E101" s="8" t="s">
        <v>153</v>
      </c>
      <c r="F101" s="8">
        <v>240</v>
      </c>
      <c r="G101" s="10"/>
      <c r="H101" s="10"/>
      <c r="I101" s="10"/>
      <c r="J101" s="135"/>
    </row>
    <row r="102" spans="1:10" ht="42.75" hidden="1" x14ac:dyDescent="0.25">
      <c r="A102" s="66" t="s">
        <v>65</v>
      </c>
      <c r="B102" s="60">
        <v>930</v>
      </c>
      <c r="C102" s="60" t="s">
        <v>58</v>
      </c>
      <c r="D102" s="60" t="s">
        <v>51</v>
      </c>
      <c r="E102" s="60" t="s">
        <v>154</v>
      </c>
      <c r="F102" s="60"/>
      <c r="G102" s="67">
        <f>G104</f>
        <v>0</v>
      </c>
      <c r="H102" s="67"/>
      <c r="I102" s="67"/>
      <c r="J102" s="135"/>
    </row>
    <row r="103" spans="1:10" ht="31.5" hidden="1" x14ac:dyDescent="0.25">
      <c r="A103" s="45" t="s">
        <v>159</v>
      </c>
      <c r="B103" s="48">
        <v>930</v>
      </c>
      <c r="C103" s="48" t="s">
        <v>58</v>
      </c>
      <c r="D103" s="48" t="s">
        <v>51</v>
      </c>
      <c r="E103" s="48" t="s">
        <v>154</v>
      </c>
      <c r="F103" s="48">
        <v>200</v>
      </c>
      <c r="G103" s="81">
        <f>G104</f>
        <v>0</v>
      </c>
      <c r="H103" s="81"/>
      <c r="I103" s="81"/>
      <c r="J103" s="135"/>
    </row>
    <row r="104" spans="1:10" ht="30" hidden="1" x14ac:dyDescent="0.25">
      <c r="A104" s="50" t="s">
        <v>28</v>
      </c>
      <c r="B104" s="82">
        <v>930</v>
      </c>
      <c r="C104" s="83" t="s">
        <v>58</v>
      </c>
      <c r="D104" s="83" t="s">
        <v>51</v>
      </c>
      <c r="E104" s="8" t="s">
        <v>154</v>
      </c>
      <c r="F104" s="8">
        <v>240</v>
      </c>
      <c r="G104" s="10"/>
      <c r="H104" s="10"/>
      <c r="I104" s="10"/>
      <c r="J104" s="135"/>
    </row>
    <row r="105" spans="1:10" ht="42.75" x14ac:dyDescent="0.25">
      <c r="A105" s="66" t="s">
        <v>66</v>
      </c>
      <c r="B105" s="60">
        <v>930</v>
      </c>
      <c r="C105" s="60" t="s">
        <v>58</v>
      </c>
      <c r="D105" s="60" t="s">
        <v>51</v>
      </c>
      <c r="E105" s="60" t="s">
        <v>155</v>
      </c>
      <c r="F105" s="60"/>
      <c r="G105" s="67">
        <f>G106</f>
        <v>10000</v>
      </c>
      <c r="H105" s="67">
        <f t="shared" ref="H105:I105" si="26">H106</f>
        <v>10000</v>
      </c>
      <c r="I105" s="67">
        <f t="shared" si="26"/>
        <v>10000</v>
      </c>
      <c r="J105" s="135"/>
    </row>
    <row r="106" spans="1:10" ht="31.5" x14ac:dyDescent="0.25">
      <c r="A106" s="45" t="s">
        <v>159</v>
      </c>
      <c r="B106" s="48">
        <v>930</v>
      </c>
      <c r="C106" s="48" t="s">
        <v>58</v>
      </c>
      <c r="D106" s="48" t="s">
        <v>51</v>
      </c>
      <c r="E106" s="48" t="s">
        <v>155</v>
      </c>
      <c r="F106" s="48">
        <v>200</v>
      </c>
      <c r="G106" s="81">
        <v>10000</v>
      </c>
      <c r="H106" s="81">
        <v>10000</v>
      </c>
      <c r="I106" s="81">
        <v>10000</v>
      </c>
      <c r="J106" s="135"/>
    </row>
    <row r="107" spans="1:10" ht="30" hidden="1" x14ac:dyDescent="0.25">
      <c r="A107" s="50" t="s">
        <v>28</v>
      </c>
      <c r="B107" s="82">
        <v>930</v>
      </c>
      <c r="C107" s="83" t="s">
        <v>58</v>
      </c>
      <c r="D107" s="83" t="s">
        <v>51</v>
      </c>
      <c r="E107" s="8" t="s">
        <v>155</v>
      </c>
      <c r="F107" s="8">
        <v>240</v>
      </c>
      <c r="G107" s="10"/>
      <c r="H107" s="10"/>
      <c r="I107" s="10"/>
      <c r="J107" s="135"/>
    </row>
    <row r="108" spans="1:10" ht="28.5" hidden="1" x14ac:dyDescent="0.25">
      <c r="A108" s="66" t="s">
        <v>67</v>
      </c>
      <c r="B108" s="60">
        <v>930</v>
      </c>
      <c r="C108" s="60" t="s">
        <v>58</v>
      </c>
      <c r="D108" s="60" t="s">
        <v>51</v>
      </c>
      <c r="E108" s="60" t="s">
        <v>156</v>
      </c>
      <c r="F108" s="60"/>
      <c r="G108" s="67">
        <f>G110</f>
        <v>0</v>
      </c>
      <c r="H108" s="67"/>
      <c r="I108" s="67"/>
      <c r="J108" s="135"/>
    </row>
    <row r="109" spans="1:10" ht="31.5" hidden="1" x14ac:dyDescent="0.25">
      <c r="A109" s="45" t="s">
        <v>159</v>
      </c>
      <c r="B109" s="48">
        <v>930</v>
      </c>
      <c r="C109" s="48" t="s">
        <v>58</v>
      </c>
      <c r="D109" s="48" t="s">
        <v>51</v>
      </c>
      <c r="E109" s="48" t="s">
        <v>156</v>
      </c>
      <c r="F109" s="48">
        <v>200</v>
      </c>
      <c r="G109" s="81">
        <f>G110</f>
        <v>0</v>
      </c>
      <c r="H109" s="81"/>
      <c r="I109" s="81"/>
      <c r="J109" s="135"/>
    </row>
    <row r="110" spans="1:10" ht="30" hidden="1" x14ac:dyDescent="0.25">
      <c r="A110" s="50" t="s">
        <v>28</v>
      </c>
      <c r="B110" s="82">
        <v>930</v>
      </c>
      <c r="C110" s="83" t="s">
        <v>58</v>
      </c>
      <c r="D110" s="83" t="s">
        <v>51</v>
      </c>
      <c r="E110" s="8" t="s">
        <v>156</v>
      </c>
      <c r="F110" s="8">
        <v>240</v>
      </c>
      <c r="G110" s="10"/>
      <c r="H110" s="10"/>
      <c r="I110" s="10"/>
      <c r="J110" s="135"/>
    </row>
    <row r="111" spans="1:10" ht="28.5" x14ac:dyDescent="0.25">
      <c r="A111" s="66" t="s">
        <v>68</v>
      </c>
      <c r="B111" s="42">
        <v>930</v>
      </c>
      <c r="C111" s="56" t="s">
        <v>58</v>
      </c>
      <c r="D111" s="56" t="s">
        <v>51</v>
      </c>
      <c r="E111" s="42" t="s">
        <v>157</v>
      </c>
      <c r="F111" s="8"/>
      <c r="G111" s="67">
        <f>G112</f>
        <v>3500</v>
      </c>
      <c r="H111" s="67">
        <f t="shared" ref="H111:I111" si="27">H112</f>
        <v>3500</v>
      </c>
      <c r="I111" s="67">
        <f t="shared" si="27"/>
        <v>3500</v>
      </c>
      <c r="J111" s="135"/>
    </row>
    <row r="112" spans="1:10" ht="31.5" x14ac:dyDescent="0.25">
      <c r="A112" s="45" t="s">
        <v>159</v>
      </c>
      <c r="B112" s="48">
        <v>930</v>
      </c>
      <c r="C112" s="48" t="s">
        <v>58</v>
      </c>
      <c r="D112" s="48" t="s">
        <v>51</v>
      </c>
      <c r="E112" s="48" t="s">
        <v>157</v>
      </c>
      <c r="F112" s="48">
        <v>200</v>
      </c>
      <c r="G112" s="81">
        <v>3500</v>
      </c>
      <c r="H112" s="81">
        <v>3500</v>
      </c>
      <c r="I112" s="81">
        <v>3500</v>
      </c>
      <c r="J112" s="135"/>
    </row>
    <row r="113" spans="1:11" ht="30" hidden="1" x14ac:dyDescent="0.25">
      <c r="A113" s="50" t="s">
        <v>28</v>
      </c>
      <c r="B113" s="82">
        <v>930</v>
      </c>
      <c r="C113" s="83" t="s">
        <v>58</v>
      </c>
      <c r="D113" s="83" t="s">
        <v>51</v>
      </c>
      <c r="E113" s="8" t="s">
        <v>157</v>
      </c>
      <c r="F113" s="8">
        <v>240</v>
      </c>
      <c r="G113" s="10"/>
      <c r="H113" s="10"/>
      <c r="I113" s="10"/>
      <c r="J113" s="135"/>
    </row>
    <row r="114" spans="1:11" ht="28.5" hidden="1" x14ac:dyDescent="0.25">
      <c r="A114" s="66" t="s">
        <v>69</v>
      </c>
      <c r="B114" s="42">
        <v>930</v>
      </c>
      <c r="C114" s="56" t="s">
        <v>58</v>
      </c>
      <c r="D114" s="56" t="s">
        <v>51</v>
      </c>
      <c r="E114" s="42" t="s">
        <v>158</v>
      </c>
      <c r="F114" s="8"/>
      <c r="G114" s="67">
        <f>G115</f>
        <v>0</v>
      </c>
      <c r="H114" s="67"/>
      <c r="I114" s="67"/>
      <c r="J114" s="135"/>
    </row>
    <row r="115" spans="1:11" ht="31.5" hidden="1" x14ac:dyDescent="0.25">
      <c r="A115" s="45" t="s">
        <v>159</v>
      </c>
      <c r="B115" s="48">
        <v>930</v>
      </c>
      <c r="C115" s="48" t="s">
        <v>58</v>
      </c>
      <c r="D115" s="48" t="s">
        <v>51</v>
      </c>
      <c r="E115" s="48" t="s">
        <v>158</v>
      </c>
      <c r="F115" s="48">
        <v>200</v>
      </c>
      <c r="G115" s="81"/>
      <c r="H115" s="81"/>
      <c r="I115" s="81"/>
      <c r="J115" s="135"/>
    </row>
    <row r="116" spans="1:11" ht="15" customHeight="1" x14ac:dyDescent="0.25">
      <c r="A116" s="84" t="s">
        <v>70</v>
      </c>
      <c r="B116" s="85">
        <v>930</v>
      </c>
      <c r="C116" s="85" t="s">
        <v>71</v>
      </c>
      <c r="D116" s="85" t="s">
        <v>9</v>
      </c>
      <c r="E116" s="84"/>
      <c r="F116" s="84"/>
      <c r="G116" s="153">
        <f>G117</f>
        <v>3775.1</v>
      </c>
      <c r="H116" s="153">
        <f t="shared" ref="H116:I117" si="28">H117</f>
        <v>1557.9</v>
      </c>
      <c r="I116" s="153">
        <f t="shared" si="28"/>
        <v>0</v>
      </c>
    </row>
    <row r="117" spans="1:11" ht="15" customHeight="1" x14ac:dyDescent="0.25">
      <c r="A117" s="86" t="s">
        <v>72</v>
      </c>
      <c r="B117" s="87">
        <v>930</v>
      </c>
      <c r="C117" s="88" t="s">
        <v>71</v>
      </c>
      <c r="D117" s="88" t="s">
        <v>8</v>
      </c>
      <c r="E117" s="87"/>
      <c r="F117" s="87"/>
      <c r="G117" s="89">
        <f>G118</f>
        <v>3775.1</v>
      </c>
      <c r="H117" s="89">
        <f t="shared" si="28"/>
        <v>1557.9</v>
      </c>
      <c r="I117" s="89">
        <f t="shared" si="28"/>
        <v>0</v>
      </c>
    </row>
    <row r="118" spans="1:11" ht="42.75" x14ac:dyDescent="0.25">
      <c r="A118" s="37" t="s">
        <v>73</v>
      </c>
      <c r="B118" s="38">
        <v>930</v>
      </c>
      <c r="C118" s="39" t="s">
        <v>71</v>
      </c>
      <c r="D118" s="39" t="s">
        <v>8</v>
      </c>
      <c r="E118" s="38" t="s">
        <v>74</v>
      </c>
      <c r="F118" s="70"/>
      <c r="G118" s="154">
        <f>G119+G122</f>
        <v>3775.1</v>
      </c>
      <c r="H118" s="154">
        <f t="shared" ref="H118:I118" si="29">H119+H122</f>
        <v>1557.9</v>
      </c>
      <c r="I118" s="154">
        <f t="shared" si="29"/>
        <v>0</v>
      </c>
      <c r="J118" s="22"/>
      <c r="K118" s="22"/>
    </row>
    <row r="119" spans="1:11" ht="47.25" x14ac:dyDescent="0.25">
      <c r="A119" s="73" t="s">
        <v>75</v>
      </c>
      <c r="B119" s="74">
        <v>930</v>
      </c>
      <c r="C119" s="75" t="s">
        <v>71</v>
      </c>
      <c r="D119" s="75" t="s">
        <v>8</v>
      </c>
      <c r="E119" s="74" t="s">
        <v>76</v>
      </c>
      <c r="F119" s="74"/>
      <c r="G119" s="155">
        <f>G120</f>
        <v>2775.1</v>
      </c>
      <c r="H119" s="155">
        <f t="shared" ref="H119:I120" si="30">H120</f>
        <v>1457.9</v>
      </c>
      <c r="I119" s="155">
        <f t="shared" si="30"/>
        <v>0</v>
      </c>
    </row>
    <row r="120" spans="1:11" ht="42.75" x14ac:dyDescent="0.25">
      <c r="A120" s="41" t="s">
        <v>77</v>
      </c>
      <c r="B120" s="42">
        <v>930</v>
      </c>
      <c r="C120" s="43" t="s">
        <v>71</v>
      </c>
      <c r="D120" s="43" t="s">
        <v>8</v>
      </c>
      <c r="E120" s="42" t="s">
        <v>78</v>
      </c>
      <c r="F120" s="8"/>
      <c r="G120" s="156">
        <f>G121</f>
        <v>2775.1</v>
      </c>
      <c r="H120" s="156">
        <f t="shared" si="30"/>
        <v>1457.9</v>
      </c>
      <c r="I120" s="156">
        <f t="shared" si="30"/>
        <v>0</v>
      </c>
    </row>
    <row r="121" spans="1:11" ht="31.5" x14ac:dyDescent="0.25">
      <c r="A121" s="58" t="s">
        <v>159</v>
      </c>
      <c r="B121" s="51" t="s">
        <v>19</v>
      </c>
      <c r="C121" s="9" t="s">
        <v>71</v>
      </c>
      <c r="D121" s="9" t="s">
        <v>8</v>
      </c>
      <c r="E121" s="42" t="s">
        <v>78</v>
      </c>
      <c r="F121" s="8">
        <v>200</v>
      </c>
      <c r="G121" s="144">
        <v>2775.1</v>
      </c>
      <c r="H121" s="144">
        <f>500+933+24.9</f>
        <v>1457.9</v>
      </c>
      <c r="I121" s="144"/>
    </row>
    <row r="122" spans="1:11" ht="47.25" x14ac:dyDescent="0.25">
      <c r="A122" s="73" t="s">
        <v>79</v>
      </c>
      <c r="B122" s="74">
        <v>930</v>
      </c>
      <c r="C122" s="75" t="s">
        <v>71</v>
      </c>
      <c r="D122" s="75" t="s">
        <v>8</v>
      </c>
      <c r="E122" s="74" t="s">
        <v>80</v>
      </c>
      <c r="F122" s="74"/>
      <c r="G122" s="155">
        <f>G123</f>
        <v>1000</v>
      </c>
      <c r="H122" s="155">
        <f t="shared" ref="H122:I123" si="31">H123</f>
        <v>100</v>
      </c>
      <c r="I122" s="155">
        <f t="shared" si="31"/>
        <v>0</v>
      </c>
    </row>
    <row r="123" spans="1:11" ht="42.75" x14ac:dyDescent="0.25">
      <c r="A123" s="41" t="s">
        <v>81</v>
      </c>
      <c r="B123" s="42" t="s">
        <v>19</v>
      </c>
      <c r="C123" s="43" t="s">
        <v>71</v>
      </c>
      <c r="D123" s="43" t="s">
        <v>8</v>
      </c>
      <c r="E123" s="42" t="s">
        <v>82</v>
      </c>
      <c r="F123" s="8"/>
      <c r="G123" s="156">
        <f>G124</f>
        <v>1000</v>
      </c>
      <c r="H123" s="156">
        <f t="shared" si="31"/>
        <v>100</v>
      </c>
      <c r="I123" s="156">
        <f t="shared" si="31"/>
        <v>0</v>
      </c>
    </row>
    <row r="124" spans="1:11" ht="31.5" x14ac:dyDescent="0.25">
      <c r="A124" s="58" t="s">
        <v>159</v>
      </c>
      <c r="B124" s="51" t="s">
        <v>19</v>
      </c>
      <c r="C124" s="9" t="s">
        <v>71</v>
      </c>
      <c r="D124" s="9" t="s">
        <v>8</v>
      </c>
      <c r="E124" s="42" t="s">
        <v>82</v>
      </c>
      <c r="F124" s="8">
        <v>200</v>
      </c>
      <c r="G124" s="144">
        <v>1000</v>
      </c>
      <c r="H124" s="144">
        <v>100</v>
      </c>
      <c r="I124" s="144"/>
    </row>
    <row r="125" spans="1:11" ht="29.25" customHeight="1" x14ac:dyDescent="0.25">
      <c r="A125" s="84" t="s">
        <v>184</v>
      </c>
      <c r="B125" s="85">
        <v>930</v>
      </c>
      <c r="C125" s="85">
        <v>10</v>
      </c>
      <c r="D125" s="164" t="s">
        <v>9</v>
      </c>
      <c r="E125" s="84"/>
      <c r="F125" s="84"/>
      <c r="G125" s="153">
        <f>G126</f>
        <v>314.7</v>
      </c>
      <c r="H125" s="153">
        <f t="shared" ref="H125:I128" si="32">H126</f>
        <v>295.2</v>
      </c>
      <c r="I125" s="153">
        <f t="shared" si="32"/>
        <v>548.29999999999995</v>
      </c>
    </row>
    <row r="126" spans="1:11" x14ac:dyDescent="0.25">
      <c r="A126" s="90" t="s">
        <v>185</v>
      </c>
      <c r="B126" s="91">
        <v>930</v>
      </c>
      <c r="C126" s="92" t="s">
        <v>180</v>
      </c>
      <c r="D126" s="92" t="s">
        <v>8</v>
      </c>
      <c r="E126" s="91"/>
      <c r="F126" s="91"/>
      <c r="G126" s="157">
        <f>G128</f>
        <v>314.7</v>
      </c>
      <c r="H126" s="157">
        <f>H128</f>
        <v>295.2</v>
      </c>
      <c r="I126" s="157">
        <f>I128</f>
        <v>548.29999999999995</v>
      </c>
    </row>
    <row r="127" spans="1:11" ht="28.5" x14ac:dyDescent="0.25">
      <c r="A127" s="37" t="s">
        <v>205</v>
      </c>
      <c r="B127" s="38">
        <v>930</v>
      </c>
      <c r="C127" s="39" t="s">
        <v>180</v>
      </c>
      <c r="D127" s="39" t="s">
        <v>8</v>
      </c>
      <c r="E127" s="38" t="s">
        <v>206</v>
      </c>
      <c r="F127" s="70"/>
      <c r="G127" s="154">
        <f>G128</f>
        <v>314.7</v>
      </c>
      <c r="H127" s="154">
        <f t="shared" ref="H127:I127" si="33">H128</f>
        <v>295.2</v>
      </c>
      <c r="I127" s="154">
        <f t="shared" si="33"/>
        <v>548.29999999999995</v>
      </c>
    </row>
    <row r="128" spans="1:11" ht="99.75" customHeight="1" x14ac:dyDescent="0.25">
      <c r="A128" s="66" t="s">
        <v>186</v>
      </c>
      <c r="B128" s="60">
        <v>930</v>
      </c>
      <c r="C128" s="59" t="s">
        <v>180</v>
      </c>
      <c r="D128" s="59" t="s">
        <v>8</v>
      </c>
      <c r="E128" s="60" t="s">
        <v>188</v>
      </c>
      <c r="F128" s="82"/>
      <c r="G128" s="191">
        <f>G129</f>
        <v>314.7</v>
      </c>
      <c r="H128" s="191">
        <f t="shared" si="32"/>
        <v>295.2</v>
      </c>
      <c r="I128" s="191">
        <f t="shared" si="32"/>
        <v>548.29999999999995</v>
      </c>
    </row>
    <row r="129" spans="1:10" x14ac:dyDescent="0.25">
      <c r="A129" s="50" t="s">
        <v>187</v>
      </c>
      <c r="B129" s="8">
        <v>930</v>
      </c>
      <c r="C129" s="9" t="s">
        <v>180</v>
      </c>
      <c r="D129" s="9" t="s">
        <v>8</v>
      </c>
      <c r="E129" s="8" t="s">
        <v>188</v>
      </c>
      <c r="F129" s="8">
        <v>300</v>
      </c>
      <c r="G129" s="144">
        <v>314.7</v>
      </c>
      <c r="H129" s="144">
        <v>295.2</v>
      </c>
      <c r="I129" s="144">
        <v>548.29999999999995</v>
      </c>
    </row>
    <row r="130" spans="1:10" x14ac:dyDescent="0.25">
      <c r="A130" s="84" t="s">
        <v>83</v>
      </c>
      <c r="B130" s="85">
        <v>930</v>
      </c>
      <c r="C130" s="85" t="s">
        <v>84</v>
      </c>
      <c r="D130" s="85" t="s">
        <v>9</v>
      </c>
      <c r="E130" s="84"/>
      <c r="F130" s="84"/>
      <c r="G130" s="153">
        <f>G131</f>
        <v>1000</v>
      </c>
      <c r="H130" s="153">
        <f t="shared" ref="H130:I133" si="34">H131</f>
        <v>300</v>
      </c>
      <c r="I130" s="153">
        <f t="shared" si="34"/>
        <v>0</v>
      </c>
    </row>
    <row r="131" spans="1:10" x14ac:dyDescent="0.25">
      <c r="A131" s="90" t="s">
        <v>85</v>
      </c>
      <c r="B131" s="91">
        <v>930</v>
      </c>
      <c r="C131" s="92" t="s">
        <v>84</v>
      </c>
      <c r="D131" s="92" t="s">
        <v>8</v>
      </c>
      <c r="E131" s="91"/>
      <c r="F131" s="91"/>
      <c r="G131" s="157">
        <f>G132</f>
        <v>1000</v>
      </c>
      <c r="H131" s="157">
        <f t="shared" si="34"/>
        <v>300</v>
      </c>
      <c r="I131" s="157">
        <f t="shared" si="34"/>
        <v>0</v>
      </c>
    </row>
    <row r="132" spans="1:10" ht="57" x14ac:dyDescent="0.25">
      <c r="A132" s="37" t="s">
        <v>86</v>
      </c>
      <c r="B132" s="38">
        <v>930</v>
      </c>
      <c r="C132" s="39" t="s">
        <v>84</v>
      </c>
      <c r="D132" s="39" t="s">
        <v>8</v>
      </c>
      <c r="E132" s="38" t="s">
        <v>87</v>
      </c>
      <c r="F132" s="70"/>
      <c r="G132" s="154">
        <f>G133</f>
        <v>1000</v>
      </c>
      <c r="H132" s="154">
        <f t="shared" si="34"/>
        <v>300</v>
      </c>
      <c r="I132" s="154">
        <f t="shared" si="34"/>
        <v>0</v>
      </c>
      <c r="J132" s="22"/>
    </row>
    <row r="133" spans="1:10" ht="42.75" x14ac:dyDescent="0.25">
      <c r="A133" s="41" t="s">
        <v>88</v>
      </c>
      <c r="B133" s="42">
        <v>930</v>
      </c>
      <c r="C133" s="43" t="s">
        <v>84</v>
      </c>
      <c r="D133" s="43" t="s">
        <v>8</v>
      </c>
      <c r="E133" s="42" t="s">
        <v>89</v>
      </c>
      <c r="F133" s="8"/>
      <c r="G133" s="156">
        <f>G134</f>
        <v>1000</v>
      </c>
      <c r="H133" s="156">
        <f t="shared" si="34"/>
        <v>300</v>
      </c>
      <c r="I133" s="156">
        <f t="shared" si="34"/>
        <v>0</v>
      </c>
      <c r="J133" s="22"/>
    </row>
    <row r="134" spans="1:10" ht="31.5" x14ac:dyDescent="0.25">
      <c r="A134" s="58" t="s">
        <v>159</v>
      </c>
      <c r="B134" s="51" t="s">
        <v>19</v>
      </c>
      <c r="C134" s="9" t="s">
        <v>84</v>
      </c>
      <c r="D134" s="9" t="s">
        <v>8</v>
      </c>
      <c r="E134" s="42" t="s">
        <v>89</v>
      </c>
      <c r="F134" s="8">
        <v>200</v>
      </c>
      <c r="G134" s="144">
        <v>1000</v>
      </c>
      <c r="H134" s="144">
        <v>300</v>
      </c>
      <c r="I134" s="144"/>
    </row>
    <row r="135" spans="1:10" ht="36.75" customHeight="1" x14ac:dyDescent="0.25">
      <c r="A135" s="16" t="s">
        <v>90</v>
      </c>
      <c r="B135" s="93">
        <v>931</v>
      </c>
      <c r="C135" s="94"/>
      <c r="D135" s="94"/>
      <c r="E135" s="93"/>
      <c r="F135" s="95"/>
      <c r="G135" s="96">
        <f>G138</f>
        <v>3839.6000000000004</v>
      </c>
      <c r="H135" s="96">
        <f t="shared" ref="H135:I135" si="35">H138</f>
        <v>3839.6000000000004</v>
      </c>
      <c r="I135" s="96">
        <f t="shared" si="35"/>
        <v>3839.6000000000004</v>
      </c>
      <c r="J135" s="22"/>
    </row>
    <row r="136" spans="1:10" ht="18.75" x14ac:dyDescent="0.3">
      <c r="A136" s="23" t="s">
        <v>7</v>
      </c>
      <c r="B136" s="24">
        <v>931</v>
      </c>
      <c r="C136" s="25" t="s">
        <v>8</v>
      </c>
      <c r="D136" s="25" t="s">
        <v>9</v>
      </c>
      <c r="E136" s="24"/>
      <c r="F136" s="24"/>
      <c r="G136" s="97">
        <f>G138</f>
        <v>3839.6000000000004</v>
      </c>
      <c r="H136" s="97">
        <f t="shared" ref="H136:I136" si="36">H138</f>
        <v>3839.6000000000004</v>
      </c>
      <c r="I136" s="97">
        <f t="shared" si="36"/>
        <v>3839.6000000000004</v>
      </c>
    </row>
    <row r="137" spans="1:10" ht="31.5" hidden="1" x14ac:dyDescent="0.3">
      <c r="A137" s="138" t="s">
        <v>162</v>
      </c>
      <c r="B137" s="139">
        <v>931</v>
      </c>
      <c r="C137" s="140" t="s">
        <v>8</v>
      </c>
      <c r="D137" s="140" t="s">
        <v>51</v>
      </c>
      <c r="E137" s="139" t="s">
        <v>11</v>
      </c>
      <c r="F137" s="146"/>
      <c r="G137" s="147">
        <f>G138</f>
        <v>3839.6000000000004</v>
      </c>
      <c r="H137" s="147">
        <f t="shared" ref="H137:I138" si="37">H138</f>
        <v>3839.6000000000004</v>
      </c>
      <c r="I137" s="147">
        <f t="shared" si="37"/>
        <v>3839.6000000000004</v>
      </c>
    </row>
    <row r="138" spans="1:10" ht="29.25" customHeight="1" x14ac:dyDescent="0.25">
      <c r="A138" s="37" t="s">
        <v>91</v>
      </c>
      <c r="B138" s="38">
        <v>931</v>
      </c>
      <c r="C138" s="39" t="s">
        <v>8</v>
      </c>
      <c r="D138" s="39" t="s">
        <v>51</v>
      </c>
      <c r="E138" s="38" t="s">
        <v>92</v>
      </c>
      <c r="F138" s="70"/>
      <c r="G138" s="40">
        <f>G139</f>
        <v>3839.6000000000004</v>
      </c>
      <c r="H138" s="40">
        <f t="shared" si="37"/>
        <v>3839.6000000000004</v>
      </c>
      <c r="I138" s="40">
        <f t="shared" si="37"/>
        <v>3839.6000000000004</v>
      </c>
    </row>
    <row r="139" spans="1:10" ht="30" x14ac:dyDescent="0.25">
      <c r="A139" s="54" t="s">
        <v>93</v>
      </c>
      <c r="B139" s="98">
        <v>931</v>
      </c>
      <c r="C139" s="136" t="s">
        <v>8</v>
      </c>
      <c r="D139" s="136" t="s">
        <v>51</v>
      </c>
      <c r="E139" s="98" t="s">
        <v>94</v>
      </c>
      <c r="F139" s="137"/>
      <c r="G139" s="57">
        <f>G141+G142+G146</f>
        <v>3839.6000000000004</v>
      </c>
      <c r="H139" s="57">
        <f t="shared" ref="H139:I139" si="38">H141+H142+H146</f>
        <v>3839.6000000000004</v>
      </c>
      <c r="I139" s="57">
        <f t="shared" si="38"/>
        <v>3839.6000000000004</v>
      </c>
    </row>
    <row r="140" spans="1:10" hidden="1" x14ac:dyDescent="0.25">
      <c r="A140" s="54"/>
      <c r="B140" s="98"/>
      <c r="C140" s="56"/>
      <c r="D140" s="56"/>
      <c r="E140" s="60"/>
      <c r="F140" s="8"/>
      <c r="G140" s="57"/>
      <c r="H140" s="57"/>
      <c r="I140" s="57"/>
    </row>
    <row r="141" spans="1:10" ht="63" x14ac:dyDescent="0.25">
      <c r="A141" s="58" t="s">
        <v>18</v>
      </c>
      <c r="B141" s="171" t="s">
        <v>95</v>
      </c>
      <c r="C141" s="9" t="s">
        <v>8</v>
      </c>
      <c r="D141" s="9" t="s">
        <v>51</v>
      </c>
      <c r="E141" s="60" t="s">
        <v>94</v>
      </c>
      <c r="F141" s="8">
        <v>100</v>
      </c>
      <c r="G141" s="53">
        <f>1338.7+1067.8+450.8</f>
        <v>2857.3</v>
      </c>
      <c r="H141" s="53">
        <f t="shared" ref="H141:I141" si="39">1338.7+1067.8+450.8</f>
        <v>2857.3</v>
      </c>
      <c r="I141" s="53">
        <f t="shared" si="39"/>
        <v>2857.3</v>
      </c>
      <c r="J141" s="22"/>
    </row>
    <row r="142" spans="1:10" ht="31.5" x14ac:dyDescent="0.25">
      <c r="A142" s="58" t="s">
        <v>159</v>
      </c>
      <c r="B142" s="51" t="s">
        <v>95</v>
      </c>
      <c r="C142" s="9" t="s">
        <v>8</v>
      </c>
      <c r="D142" s="9" t="s">
        <v>51</v>
      </c>
      <c r="E142" s="60" t="s">
        <v>94</v>
      </c>
      <c r="F142" s="8">
        <v>200</v>
      </c>
      <c r="G142" s="53">
        <f>410.9+540.9</f>
        <v>951.8</v>
      </c>
      <c r="H142" s="53">
        <f t="shared" ref="H142:I142" si="40">410.9+540.9</f>
        <v>951.8</v>
      </c>
      <c r="I142" s="53">
        <f t="shared" si="40"/>
        <v>951.8</v>
      </c>
    </row>
    <row r="143" spans="1:10" ht="30" hidden="1" x14ac:dyDescent="0.25">
      <c r="A143" s="50" t="s">
        <v>28</v>
      </c>
      <c r="B143" s="51"/>
      <c r="C143" s="9" t="s">
        <v>8</v>
      </c>
      <c r="D143" s="9" t="s">
        <v>51</v>
      </c>
      <c r="E143" s="60" t="s">
        <v>94</v>
      </c>
      <c r="F143" s="8">
        <v>244</v>
      </c>
      <c r="G143" s="53"/>
      <c r="H143" s="53"/>
      <c r="I143" s="53"/>
    </row>
    <row r="144" spans="1:10" ht="8.25" hidden="1" customHeight="1" x14ac:dyDescent="0.25">
      <c r="A144" s="50"/>
      <c r="B144" s="8"/>
      <c r="C144" s="9"/>
      <c r="D144" s="9"/>
      <c r="E144" s="60" t="s">
        <v>94</v>
      </c>
      <c r="F144" s="8"/>
      <c r="G144" s="53"/>
      <c r="H144" s="53"/>
      <c r="I144" s="53"/>
    </row>
    <row r="145" spans="1:10" hidden="1" x14ac:dyDescent="0.25">
      <c r="A145" s="41" t="s">
        <v>96</v>
      </c>
      <c r="B145" s="42"/>
      <c r="C145" s="43" t="s">
        <v>8</v>
      </c>
      <c r="D145" s="43" t="s">
        <v>51</v>
      </c>
      <c r="E145" s="60" t="s">
        <v>94</v>
      </c>
      <c r="F145" s="8"/>
      <c r="G145" s="44">
        <v>0</v>
      </c>
      <c r="H145" s="44">
        <v>0</v>
      </c>
      <c r="I145" s="44">
        <v>0</v>
      </c>
    </row>
    <row r="146" spans="1:10" ht="15.75" x14ac:dyDescent="0.25">
      <c r="A146" s="58" t="s">
        <v>33</v>
      </c>
      <c r="B146" s="51" t="s">
        <v>95</v>
      </c>
      <c r="C146" s="9" t="s">
        <v>8</v>
      </c>
      <c r="D146" s="9" t="s">
        <v>51</v>
      </c>
      <c r="E146" s="42" t="s">
        <v>94</v>
      </c>
      <c r="F146" s="8">
        <v>800</v>
      </c>
      <c r="G146" s="53">
        <v>30.5</v>
      </c>
      <c r="H146" s="53">
        <v>30.5</v>
      </c>
      <c r="I146" s="53">
        <v>30.5</v>
      </c>
    </row>
    <row r="147" spans="1:10" ht="28.5" customHeight="1" x14ac:dyDescent="0.25">
      <c r="A147" s="99" t="s">
        <v>97</v>
      </c>
      <c r="B147" s="100"/>
      <c r="C147" s="101"/>
      <c r="D147" s="101"/>
      <c r="E147" s="100"/>
      <c r="F147" s="100"/>
      <c r="G147" s="102">
        <f>G135+G11</f>
        <v>119316.40000000001</v>
      </c>
      <c r="H147" s="102">
        <f>H135+H11</f>
        <v>119678.8</v>
      </c>
      <c r="I147" s="102">
        <f>I135+I11</f>
        <v>124460.3</v>
      </c>
      <c r="J147" s="22"/>
    </row>
    <row r="148" spans="1:10" s="103" customFormat="1" ht="28.9" hidden="1" x14ac:dyDescent="0.3">
      <c r="A148" s="54" t="s">
        <v>98</v>
      </c>
      <c r="B148" s="55"/>
      <c r="C148" s="56" t="s">
        <v>8</v>
      </c>
      <c r="D148" s="56" t="s">
        <v>22</v>
      </c>
      <c r="E148" s="55">
        <v>73</v>
      </c>
      <c r="F148" s="55"/>
      <c r="G148" s="57">
        <v>0</v>
      </c>
    </row>
    <row r="149" spans="1:10" ht="31.15" hidden="1" x14ac:dyDescent="0.25">
      <c r="A149" s="45" t="s">
        <v>28</v>
      </c>
      <c r="B149" s="46"/>
      <c r="C149" s="47" t="s">
        <v>8</v>
      </c>
      <c r="D149" s="47" t="s">
        <v>22</v>
      </c>
      <c r="E149" s="48">
        <v>73</v>
      </c>
      <c r="F149" s="48">
        <v>240</v>
      </c>
      <c r="G149" s="49">
        <v>0</v>
      </c>
    </row>
    <row r="150" spans="1:10" ht="31.15" hidden="1" x14ac:dyDescent="0.25">
      <c r="A150" s="58" t="s">
        <v>99</v>
      </c>
      <c r="B150" s="51"/>
      <c r="C150" s="9" t="s">
        <v>8</v>
      </c>
      <c r="D150" s="9" t="s">
        <v>22</v>
      </c>
      <c r="E150" s="8">
        <v>73</v>
      </c>
      <c r="F150" s="8">
        <v>243</v>
      </c>
      <c r="G150" s="53"/>
    </row>
    <row r="151" spans="1:10" ht="31.15" hidden="1" x14ac:dyDescent="0.25">
      <c r="A151" s="58" t="s">
        <v>100</v>
      </c>
      <c r="B151" s="51"/>
      <c r="C151" s="9" t="s">
        <v>8</v>
      </c>
      <c r="D151" s="9" t="s">
        <v>22</v>
      </c>
      <c r="E151" s="8">
        <v>73</v>
      </c>
      <c r="F151" s="8">
        <v>244</v>
      </c>
      <c r="G151" s="53"/>
    </row>
    <row r="152" spans="1:10" ht="9.75" hidden="1" customHeight="1" x14ac:dyDescent="0.25">
      <c r="A152" s="45"/>
      <c r="B152" s="46"/>
      <c r="C152" s="9"/>
      <c r="D152" s="9"/>
      <c r="E152" s="8"/>
      <c r="F152" s="8"/>
      <c r="G152" s="53"/>
    </row>
    <row r="153" spans="1:10" ht="27.6" hidden="1" x14ac:dyDescent="0.25">
      <c r="A153" s="37" t="s">
        <v>101</v>
      </c>
      <c r="B153" s="38"/>
      <c r="C153" s="39" t="s">
        <v>8</v>
      </c>
      <c r="D153" s="39" t="s">
        <v>22</v>
      </c>
      <c r="E153" s="38">
        <v>75</v>
      </c>
      <c r="F153" s="70"/>
      <c r="G153" s="40">
        <v>0</v>
      </c>
    </row>
    <row r="154" spans="1:10" ht="41.45" hidden="1" x14ac:dyDescent="0.25">
      <c r="A154" s="41" t="s">
        <v>102</v>
      </c>
      <c r="B154" s="42"/>
      <c r="C154" s="43" t="s">
        <v>8</v>
      </c>
      <c r="D154" s="43" t="s">
        <v>22</v>
      </c>
      <c r="E154" s="42">
        <v>75</v>
      </c>
      <c r="F154" s="42"/>
      <c r="G154" s="44">
        <v>0</v>
      </c>
    </row>
    <row r="155" spans="1:10" s="103" customFormat="1" ht="28.9" hidden="1" x14ac:dyDescent="0.3">
      <c r="A155" s="54" t="s">
        <v>103</v>
      </c>
      <c r="B155" s="55"/>
      <c r="C155" s="56" t="s">
        <v>8</v>
      </c>
      <c r="D155" s="56" t="s">
        <v>22</v>
      </c>
      <c r="E155" s="55">
        <v>75</v>
      </c>
      <c r="F155" s="55"/>
      <c r="G155" s="57">
        <v>0</v>
      </c>
    </row>
    <row r="156" spans="1:10" ht="31.15" hidden="1" x14ac:dyDescent="0.25">
      <c r="A156" s="45" t="s">
        <v>20</v>
      </c>
      <c r="B156" s="46"/>
      <c r="C156" s="47" t="s">
        <v>8</v>
      </c>
      <c r="D156" s="47" t="s">
        <v>22</v>
      </c>
      <c r="E156" s="48">
        <v>75</v>
      </c>
      <c r="F156" s="48">
        <v>120</v>
      </c>
      <c r="G156" s="53">
        <v>0</v>
      </c>
    </row>
    <row r="157" spans="1:10" ht="31.15" hidden="1" x14ac:dyDescent="0.25">
      <c r="A157" s="58" t="s">
        <v>104</v>
      </c>
      <c r="B157" s="51"/>
      <c r="C157" s="9" t="s">
        <v>8</v>
      </c>
      <c r="D157" s="9" t="s">
        <v>22</v>
      </c>
      <c r="E157" s="8">
        <v>75</v>
      </c>
      <c r="F157" s="8">
        <v>121</v>
      </c>
      <c r="G157" s="53"/>
    </row>
    <row r="158" spans="1:10" ht="31.15" hidden="1" x14ac:dyDescent="0.25">
      <c r="A158" s="45" t="s">
        <v>28</v>
      </c>
      <c r="B158" s="46"/>
      <c r="C158" s="47" t="s">
        <v>8</v>
      </c>
      <c r="D158" s="47" t="s">
        <v>22</v>
      </c>
      <c r="E158" s="48">
        <v>75</v>
      </c>
      <c r="F158" s="48">
        <v>240</v>
      </c>
      <c r="G158" s="49">
        <v>0</v>
      </c>
    </row>
    <row r="159" spans="1:10" ht="31.15" hidden="1" x14ac:dyDescent="0.25">
      <c r="A159" s="58" t="s">
        <v>100</v>
      </c>
      <c r="B159" s="51"/>
      <c r="C159" s="9" t="s">
        <v>8</v>
      </c>
      <c r="D159" s="9" t="s">
        <v>22</v>
      </c>
      <c r="E159" s="8">
        <v>75</v>
      </c>
      <c r="F159" s="8">
        <v>244</v>
      </c>
      <c r="G159" s="53"/>
    </row>
    <row r="160" spans="1:10" ht="13.9" hidden="1" x14ac:dyDescent="0.25">
      <c r="A160" s="50"/>
      <c r="B160" s="8"/>
      <c r="C160" s="9"/>
      <c r="D160" s="9"/>
      <c r="E160" s="8"/>
      <c r="F160" s="8"/>
      <c r="G160" s="53"/>
    </row>
    <row r="161" spans="1:9" ht="15.6" hidden="1" x14ac:dyDescent="0.3">
      <c r="A161" s="61" t="s">
        <v>105</v>
      </c>
      <c r="B161" s="62"/>
      <c r="C161" s="63" t="s">
        <v>8</v>
      </c>
      <c r="D161" s="63" t="s">
        <v>84</v>
      </c>
      <c r="E161" s="62"/>
      <c r="F161" s="62"/>
      <c r="G161" s="104">
        <v>0</v>
      </c>
    </row>
    <row r="162" spans="1:9" ht="28.5" hidden="1" customHeight="1" x14ac:dyDescent="0.25">
      <c r="A162" s="37" t="s">
        <v>106</v>
      </c>
      <c r="B162" s="38"/>
      <c r="C162" s="39" t="s">
        <v>8</v>
      </c>
      <c r="D162" s="39" t="s">
        <v>84</v>
      </c>
      <c r="E162" s="38">
        <v>74</v>
      </c>
      <c r="F162" s="70"/>
      <c r="G162" s="40">
        <v>0</v>
      </c>
    </row>
    <row r="163" spans="1:9" ht="27.6" hidden="1" x14ac:dyDescent="0.25">
      <c r="A163" s="41" t="s">
        <v>107</v>
      </c>
      <c r="B163" s="42"/>
      <c r="C163" s="43" t="s">
        <v>8</v>
      </c>
      <c r="D163" s="43" t="s">
        <v>84</v>
      </c>
      <c r="E163" s="42">
        <v>74</v>
      </c>
      <c r="F163" s="42"/>
      <c r="G163" s="44">
        <v>0</v>
      </c>
    </row>
    <row r="164" spans="1:9" s="103" customFormat="1" ht="28.9" hidden="1" x14ac:dyDescent="0.3">
      <c r="A164" s="54" t="s">
        <v>107</v>
      </c>
      <c r="B164" s="55"/>
      <c r="C164" s="56" t="s">
        <v>8</v>
      </c>
      <c r="D164" s="56" t="s">
        <v>84</v>
      </c>
      <c r="E164" s="55">
        <v>74</v>
      </c>
      <c r="F164" s="55"/>
      <c r="G164" s="57">
        <v>0</v>
      </c>
    </row>
    <row r="165" spans="1:9" ht="15.6" hidden="1" x14ac:dyDescent="0.25">
      <c r="A165" s="45" t="s">
        <v>108</v>
      </c>
      <c r="B165" s="46"/>
      <c r="C165" s="47" t="s">
        <v>8</v>
      </c>
      <c r="D165" s="47" t="s">
        <v>84</v>
      </c>
      <c r="E165" s="48">
        <v>74</v>
      </c>
      <c r="F165" s="48">
        <v>870</v>
      </c>
      <c r="G165" s="53"/>
    </row>
    <row r="166" spans="1:9" x14ac:dyDescent="0.25">
      <c r="G166" s="7">
        <f>119316.4</f>
        <v>119316.4</v>
      </c>
      <c r="H166" s="22">
        <v>119678.8</v>
      </c>
      <c r="I166" s="6">
        <v>124460.1</v>
      </c>
    </row>
    <row r="167" spans="1:9" ht="18.75" x14ac:dyDescent="0.3">
      <c r="A167" s="105" t="s">
        <v>109</v>
      </c>
      <c r="B167" s="106"/>
      <c r="C167" s="106"/>
      <c r="D167" s="106"/>
      <c r="E167" s="106"/>
      <c r="G167" s="7">
        <f>G147-G166</f>
        <v>0</v>
      </c>
      <c r="H167" s="22">
        <f>H166-H147</f>
        <v>0</v>
      </c>
      <c r="I167" s="22">
        <f>I166-I147</f>
        <v>-0.19999999999708962</v>
      </c>
    </row>
    <row r="168" spans="1:9" ht="30" customHeight="1" x14ac:dyDescent="0.25">
      <c r="A168" s="222" t="s">
        <v>110</v>
      </c>
      <c r="B168" s="223"/>
      <c r="C168" s="223"/>
      <c r="D168" s="223"/>
      <c r="E168" s="223"/>
      <c r="F168" s="223"/>
      <c r="G168" s="223"/>
    </row>
  </sheetData>
  <mergeCells count="3">
    <mergeCell ref="A168:G168"/>
    <mergeCell ref="A8:I8"/>
    <mergeCell ref="E2:I3"/>
  </mergeCells>
  <pageMargins left="0.70866141732283472" right="0.31496062992125984" top="0.15748031496062992" bottom="0.15748031496062992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3"/>
  <sheetViews>
    <sheetView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27.5703125" style="112" customWidth="1"/>
    <col min="2" max="2" width="53.28515625" customWidth="1"/>
    <col min="3" max="3" width="15.5703125" style="133" customWidth="1"/>
    <col min="4" max="4" width="15.140625" customWidth="1"/>
    <col min="5" max="5" width="16.57031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7" x14ac:dyDescent="0.25">
      <c r="B1" s="113"/>
      <c r="C1" s="226" t="s">
        <v>114</v>
      </c>
      <c r="D1" s="226"/>
      <c r="E1" s="226"/>
    </row>
    <row r="2" spans="1:7" ht="95.25" customHeight="1" x14ac:dyDescent="0.25">
      <c r="B2" s="158"/>
      <c r="C2" s="225" t="s">
        <v>201</v>
      </c>
      <c r="D2" s="225"/>
      <c r="E2" s="225"/>
    </row>
    <row r="3" spans="1:7" ht="81" customHeight="1" thickBot="1" x14ac:dyDescent="0.3">
      <c r="A3" s="230" t="s">
        <v>202</v>
      </c>
      <c r="B3" s="230"/>
      <c r="C3" s="230"/>
      <c r="D3" s="230"/>
      <c r="E3" s="230"/>
    </row>
    <row r="4" spans="1:7" ht="31.5" customHeight="1" x14ac:dyDescent="0.25">
      <c r="A4" s="114" t="s">
        <v>119</v>
      </c>
      <c r="B4" s="115" t="s">
        <v>120</v>
      </c>
      <c r="C4" s="163" t="s">
        <v>177</v>
      </c>
      <c r="D4" s="163" t="s">
        <v>183</v>
      </c>
      <c r="E4" s="163" t="s">
        <v>203</v>
      </c>
    </row>
    <row r="5" spans="1:7" ht="31.5" x14ac:dyDescent="0.25">
      <c r="A5" s="116" t="s">
        <v>121</v>
      </c>
      <c r="B5" s="117" t="s">
        <v>122</v>
      </c>
      <c r="C5" s="134">
        <f>C6+C8+C11</f>
        <v>6337</v>
      </c>
      <c r="D5" s="134">
        <f t="shared" ref="D5:E5" si="0">D6+D8+D11</f>
        <v>6637</v>
      </c>
      <c r="E5" s="134">
        <f t="shared" si="0"/>
        <v>6939</v>
      </c>
    </row>
    <row r="6" spans="1:7" ht="31.5" x14ac:dyDescent="0.25">
      <c r="A6" s="116" t="s">
        <v>123</v>
      </c>
      <c r="B6" s="117" t="s">
        <v>124</v>
      </c>
      <c r="C6" s="134">
        <f>C7</f>
        <v>1455</v>
      </c>
      <c r="D6" s="134">
        <f t="shared" ref="D6:E6" si="1">D7</f>
        <v>1565</v>
      </c>
      <c r="E6" s="134">
        <f t="shared" si="1"/>
        <v>1684</v>
      </c>
    </row>
    <row r="7" spans="1:7" ht="31.5" x14ac:dyDescent="0.25">
      <c r="A7" s="116" t="s">
        <v>125</v>
      </c>
      <c r="B7" s="118" t="s">
        <v>126</v>
      </c>
      <c r="C7" s="134">
        <v>1455</v>
      </c>
      <c r="D7" s="134">
        <v>1565</v>
      </c>
      <c r="E7" s="134">
        <v>1684</v>
      </c>
    </row>
    <row r="8" spans="1:7" ht="38.25" customHeight="1" x14ac:dyDescent="0.25">
      <c r="A8" s="116" t="s">
        <v>127</v>
      </c>
      <c r="B8" s="118" t="s">
        <v>128</v>
      </c>
      <c r="C8" s="134">
        <f>C9</f>
        <v>4882</v>
      </c>
      <c r="D8" s="134">
        <f t="shared" ref="D8:E9" si="2">D9</f>
        <v>5072</v>
      </c>
      <c r="E8" s="134">
        <f t="shared" si="2"/>
        <v>5255</v>
      </c>
    </row>
    <row r="9" spans="1:7" ht="38.25" customHeight="1" x14ac:dyDescent="0.25">
      <c r="A9" s="116" t="s">
        <v>129</v>
      </c>
      <c r="B9" s="118" t="s">
        <v>130</v>
      </c>
      <c r="C9" s="134">
        <f>C10</f>
        <v>4882</v>
      </c>
      <c r="D9" s="134">
        <f t="shared" si="2"/>
        <v>5072</v>
      </c>
      <c r="E9" s="134">
        <f t="shared" si="2"/>
        <v>5255</v>
      </c>
    </row>
    <row r="10" spans="1:7" ht="78.75" x14ac:dyDescent="0.25">
      <c r="A10" s="119" t="s">
        <v>131</v>
      </c>
      <c r="B10" s="120" t="s">
        <v>132</v>
      </c>
      <c r="C10" s="69">
        <v>4882</v>
      </c>
      <c r="D10" s="69">
        <v>5072</v>
      </c>
      <c r="E10" s="69">
        <v>5255</v>
      </c>
    </row>
    <row r="11" spans="1:7" ht="31.5" hidden="1" x14ac:dyDescent="0.25">
      <c r="A11" s="116" t="s">
        <v>166</v>
      </c>
      <c r="B11" s="118" t="s">
        <v>167</v>
      </c>
      <c r="C11" s="134">
        <f>C12</f>
        <v>0</v>
      </c>
      <c r="D11" s="161"/>
      <c r="E11" s="160"/>
    </row>
    <row r="12" spans="1:7" ht="47.25" hidden="1" x14ac:dyDescent="0.25">
      <c r="A12" s="116" t="s">
        <v>168</v>
      </c>
      <c r="B12" s="118" t="s">
        <v>169</v>
      </c>
      <c r="C12" s="134">
        <f>C13</f>
        <v>0</v>
      </c>
      <c r="D12" s="160"/>
      <c r="E12" s="160"/>
    </row>
    <row r="13" spans="1:7" ht="94.5" hidden="1" x14ac:dyDescent="0.25">
      <c r="A13" s="116" t="s">
        <v>170</v>
      </c>
      <c r="B13" s="118" t="s">
        <v>171</v>
      </c>
      <c r="C13" s="134">
        <f>C14</f>
        <v>0</v>
      </c>
      <c r="D13" s="160"/>
      <c r="E13" s="160"/>
    </row>
    <row r="14" spans="1:7" s="121" customFormat="1" ht="110.25" hidden="1" x14ac:dyDescent="0.25">
      <c r="A14" s="119" t="s">
        <v>172</v>
      </c>
      <c r="B14" s="120" t="s">
        <v>173</v>
      </c>
      <c r="C14" s="69">
        <v>0</v>
      </c>
      <c r="D14" s="162"/>
      <c r="E14" s="162"/>
    </row>
    <row r="15" spans="1:7" ht="31.5" x14ac:dyDescent="0.25">
      <c r="A15" s="122" t="s">
        <v>133</v>
      </c>
      <c r="B15" s="123" t="s">
        <v>134</v>
      </c>
      <c r="C15" s="134">
        <f>+C18+C17</f>
        <v>112979.4</v>
      </c>
      <c r="D15" s="134">
        <f t="shared" ref="D15:E15" si="3">+D18+D17</f>
        <v>113041.8</v>
      </c>
      <c r="E15" s="134">
        <f t="shared" si="3"/>
        <v>117521.1</v>
      </c>
    </row>
    <row r="16" spans="1:7" ht="47.25" x14ac:dyDescent="0.25">
      <c r="A16" s="122" t="s">
        <v>142</v>
      </c>
      <c r="B16" s="123" t="s">
        <v>135</v>
      </c>
      <c r="C16" s="134">
        <f>C17</f>
        <v>18538.099999999999</v>
      </c>
      <c r="D16" s="134">
        <f t="shared" ref="D16:E16" si="4">D17</f>
        <v>15015</v>
      </c>
      <c r="E16" s="134">
        <f t="shared" si="4"/>
        <v>15585.5</v>
      </c>
      <c r="G16" s="133"/>
    </row>
    <row r="17" spans="1:5" ht="83.25" customHeight="1" x14ac:dyDescent="0.25">
      <c r="A17" s="122" t="s">
        <v>143</v>
      </c>
      <c r="B17" s="123" t="s">
        <v>165</v>
      </c>
      <c r="C17" s="134">
        <v>18538.099999999999</v>
      </c>
      <c r="D17" s="134">
        <v>15015</v>
      </c>
      <c r="E17" s="134">
        <v>15585.5</v>
      </c>
    </row>
    <row r="18" spans="1:5" ht="40.5" customHeight="1" x14ac:dyDescent="0.25">
      <c r="A18" s="122" t="s">
        <v>144</v>
      </c>
      <c r="B18" s="123" t="s">
        <v>136</v>
      </c>
      <c r="C18" s="134">
        <f>C19</f>
        <v>94441.3</v>
      </c>
      <c r="D18" s="134">
        <f t="shared" ref="D18:E19" si="5">D19</f>
        <v>98026.8</v>
      </c>
      <c r="E18" s="134">
        <f t="shared" si="5"/>
        <v>101935.6</v>
      </c>
    </row>
    <row r="19" spans="1:5" ht="54.75" customHeight="1" x14ac:dyDescent="0.25">
      <c r="A19" s="122" t="s">
        <v>145</v>
      </c>
      <c r="B19" s="123" t="s">
        <v>137</v>
      </c>
      <c r="C19" s="134">
        <f>C20</f>
        <v>94441.3</v>
      </c>
      <c r="D19" s="134">
        <f t="shared" si="5"/>
        <v>98026.8</v>
      </c>
      <c r="E19" s="134">
        <f t="shared" si="5"/>
        <v>101935.6</v>
      </c>
    </row>
    <row r="20" spans="1:5" ht="89.25" customHeight="1" x14ac:dyDescent="0.25">
      <c r="A20" s="122" t="s">
        <v>146</v>
      </c>
      <c r="B20" s="123" t="s">
        <v>138</v>
      </c>
      <c r="C20" s="134">
        <v>94441.3</v>
      </c>
      <c r="D20" s="134">
        <v>98026.8</v>
      </c>
      <c r="E20" s="134">
        <v>101935.6</v>
      </c>
    </row>
    <row r="21" spans="1:5" ht="19.5" customHeight="1" thickBot="1" x14ac:dyDescent="0.3">
      <c r="A21" s="228" t="s">
        <v>139</v>
      </c>
      <c r="B21" s="229"/>
      <c r="C21" s="134">
        <f>C15+C5</f>
        <v>119316.4</v>
      </c>
      <c r="D21" s="134">
        <f t="shared" ref="D21:E21" si="6">D15+D5</f>
        <v>119678.8</v>
      </c>
      <c r="E21" s="134">
        <f t="shared" si="6"/>
        <v>124460.1</v>
      </c>
    </row>
    <row r="22" spans="1:5" ht="1.5" customHeight="1" x14ac:dyDescent="0.25">
      <c r="B22" s="227"/>
      <c r="C22" s="227"/>
    </row>
    <row r="23" spans="1:5" ht="26.25" customHeight="1" x14ac:dyDescent="0.35">
      <c r="A23" s="126" t="s">
        <v>140</v>
      </c>
      <c r="B23" s="127"/>
      <c r="C23" s="128"/>
      <c r="D23" s="128"/>
      <c r="E23" s="128"/>
    </row>
    <row r="24" spans="1:5" ht="18" customHeight="1" x14ac:dyDescent="0.35">
      <c r="A24" s="126" t="s">
        <v>141</v>
      </c>
      <c r="B24" s="127"/>
      <c r="C24" s="128"/>
      <c r="D24" s="129"/>
      <c r="E24" s="130"/>
    </row>
    <row r="25" spans="1:5" ht="18.75" x14ac:dyDescent="0.25">
      <c r="B25" s="227"/>
      <c r="C25" s="227"/>
      <c r="E25" s="131"/>
    </row>
    <row r="26" spans="1:5" ht="18.75" x14ac:dyDescent="0.25">
      <c r="B26" s="227"/>
      <c r="C26" s="227"/>
    </row>
    <row r="27" spans="1:5" ht="18.75" x14ac:dyDescent="0.25">
      <c r="B27" s="227"/>
      <c r="C27" s="227"/>
    </row>
    <row r="28" spans="1:5" ht="18.75" x14ac:dyDescent="0.25">
      <c r="A28" s="124"/>
      <c r="B28" s="125"/>
      <c r="C28" s="132"/>
    </row>
    <row r="30" spans="1:5" x14ac:dyDescent="0.25">
      <c r="A30"/>
    </row>
    <row r="31" spans="1:5" x14ac:dyDescent="0.25">
      <c r="A31"/>
    </row>
    <row r="32" spans="1:5" x14ac:dyDescent="0.25">
      <c r="A32" s="130"/>
    </row>
    <row r="33" spans="1:1" ht="15.75" x14ac:dyDescent="0.25">
      <c r="A33" s="131"/>
    </row>
  </sheetData>
  <mergeCells count="8">
    <mergeCell ref="C2:E2"/>
    <mergeCell ref="C1:E1"/>
    <mergeCell ref="B27:C27"/>
    <mergeCell ref="A21:B21"/>
    <mergeCell ref="B22:C22"/>
    <mergeCell ref="B25:C25"/>
    <mergeCell ref="B26:C26"/>
    <mergeCell ref="A3:E3"/>
  </mergeCells>
  <pageMargins left="0.83" right="0.17" top="0.56000000000000005" bottom="0.3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6</vt:lpstr>
      <vt:lpstr>приложение 5</vt:lpstr>
      <vt:lpstr>приложение 3   </vt:lpstr>
      <vt:lpstr>приложение 2   </vt:lpstr>
      <vt:lpstr>приложение 1</vt:lpstr>
      <vt:lpstr>'приложение 1'!Заголовки_для_печати</vt:lpstr>
      <vt:lpstr>'приложение 2   '!Заголовки_для_печати</vt:lpstr>
      <vt:lpstr>'приложение 3   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2023-12-11T08:01:38Z</cp:lastPrinted>
  <dcterms:created xsi:type="dcterms:W3CDTF">2018-10-23T07:54:54Z</dcterms:created>
  <dcterms:modified xsi:type="dcterms:W3CDTF">2023-12-12T07:24:34Z</dcterms:modified>
</cp:coreProperties>
</file>