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окументы\Мои документы\ЯЛО\Мирзоян\Муниципальное образование\3 созыв\Сессии\10 сессия\Проекты решений\проект решения о бюджете\"/>
    </mc:Choice>
  </mc:AlternateContent>
  <bookViews>
    <workbookView xWindow="0" yWindow="0" windowWidth="22992" windowHeight="9336" activeTab="1"/>
  </bookViews>
  <sheets>
    <sheet name="приложение 1" sheetId="4" r:id="rId1"/>
    <sheet name="приложение 6" sheetId="3" r:id="rId2"/>
    <sheet name="приложение 5" sheetId="2" r:id="rId3"/>
    <sheet name="приложение 3   " sheetId="1" r:id="rId4"/>
  </sheets>
  <definedNames>
    <definedName name="_xlnm.Print_Titles" localSheetId="0">'приложение 1'!$4:$4</definedName>
    <definedName name="_xlnm.Print_Titles" localSheetId="3">'приложение 3   '!$9:$9</definedName>
    <definedName name="_xlnm.Print_Titles" localSheetId="2">'приложение 5'!$9:$9</definedName>
    <definedName name="_xlnm.Print_Titles" localSheetId="1">'приложение 6'!$9:$9</definedName>
    <definedName name="_xlnm.Print_Area" localSheetId="0">'приложение 1'!$A$1:$C$27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G168" i="1" l="1"/>
  <c r="C20" i="4"/>
  <c r="C22" i="4" l="1"/>
  <c r="C19" i="4"/>
  <c r="C18" i="4" s="1"/>
  <c r="C15" i="4" s="1"/>
  <c r="C24" i="4" s="1"/>
  <c r="C16" i="4"/>
  <c r="C13" i="4"/>
  <c r="C12" i="4" s="1"/>
  <c r="C11" i="4" s="1"/>
  <c r="C9" i="4"/>
  <c r="C8" i="4"/>
  <c r="C5" i="4" s="1"/>
  <c r="C6" i="4"/>
  <c r="F25" i="2" l="1"/>
  <c r="F16" i="2"/>
  <c r="F21" i="2"/>
  <c r="F20" i="2"/>
  <c r="F35" i="2"/>
  <c r="F34" i="2" s="1"/>
  <c r="F51" i="2"/>
  <c r="F63" i="2"/>
  <c r="F62" i="2" s="1"/>
  <c r="F53" i="2"/>
  <c r="F52" i="2" s="1"/>
  <c r="G165" i="1"/>
  <c r="G166" i="1"/>
  <c r="G20" i="1"/>
  <c r="G21" i="1"/>
  <c r="G153" i="1" l="1"/>
  <c r="G55" i="1"/>
  <c r="G54" i="1" s="1"/>
  <c r="G42" i="1" l="1"/>
  <c r="G41" i="1" s="1"/>
  <c r="G40" i="1" s="1"/>
  <c r="F40" i="2"/>
  <c r="F39" i="2" s="1"/>
  <c r="D11" i="3"/>
  <c r="D12" i="3" l="1"/>
  <c r="D15" i="3" s="1"/>
  <c r="F33" i="2" l="1"/>
  <c r="F31" i="2"/>
  <c r="F137" i="2"/>
  <c r="G164" i="1"/>
  <c r="G162" i="1"/>
  <c r="G139" i="1"/>
  <c r="F59" i="2" l="1"/>
  <c r="G61" i="1"/>
  <c r="G65" i="1"/>
  <c r="G64" i="1" s="1"/>
  <c r="G104" i="1" l="1"/>
  <c r="F102" i="2" l="1"/>
  <c r="G157" i="1" l="1"/>
  <c r="G59" i="1" l="1"/>
  <c r="F128" i="2" l="1"/>
  <c r="F127" i="2" s="1"/>
  <c r="F125" i="2"/>
  <c r="F124" i="2" s="1"/>
  <c r="F122" i="2"/>
  <c r="F121" i="2"/>
  <c r="F119" i="2"/>
  <c r="F118" i="2"/>
  <c r="F116" i="2"/>
  <c r="F115" i="2"/>
  <c r="F113" i="2"/>
  <c r="F112" i="2"/>
  <c r="F110" i="2"/>
  <c r="F109" i="2" s="1"/>
  <c r="F107" i="2"/>
  <c r="F106" i="2"/>
  <c r="F104" i="2"/>
  <c r="F103" i="2"/>
  <c r="F60" i="2"/>
  <c r="F58" i="2"/>
  <c r="F56" i="2"/>
  <c r="F47" i="2"/>
  <c r="F45" i="2"/>
  <c r="F69" i="2"/>
  <c r="F68" i="2" s="1"/>
  <c r="F67" i="2" s="1"/>
  <c r="F66" i="2" s="1"/>
  <c r="F65" i="2" s="1"/>
  <c r="G71" i="1" l="1"/>
  <c r="G70" i="1" s="1"/>
  <c r="G69" i="1" s="1"/>
  <c r="G68" i="1" s="1"/>
  <c r="G67" i="1" s="1"/>
  <c r="F136" i="2" l="1"/>
  <c r="F135" i="2" s="1"/>
  <c r="F134" i="2" s="1"/>
  <c r="F87" i="2"/>
  <c r="F86" i="2" s="1"/>
  <c r="F146" i="2"/>
  <c r="F145" i="2" s="1"/>
  <c r="F144" i="2" s="1"/>
  <c r="F140" i="2"/>
  <c r="F139" i="2" s="1"/>
  <c r="F138" i="2" s="1"/>
  <c r="F101" i="2"/>
  <c r="F94" i="2"/>
  <c r="F93" i="2" s="1"/>
  <c r="F92" i="2" s="1"/>
  <c r="F91" i="2" s="1"/>
  <c r="F90" i="2" s="1"/>
  <c r="F89" i="2" s="1"/>
  <c r="F84" i="2"/>
  <c r="F83" i="2" s="1"/>
  <c r="F82" i="2" s="1"/>
  <c r="F81" i="2" s="1"/>
  <c r="F79" i="2"/>
  <c r="F78" i="2" s="1"/>
  <c r="F77" i="2" s="1"/>
  <c r="F75" i="2"/>
  <c r="F74" i="2" s="1"/>
  <c r="F73" i="2" s="1"/>
  <c r="F32" i="2"/>
  <c r="F30" i="2"/>
  <c r="F28" i="2"/>
  <c r="F18" i="2"/>
  <c r="F17" i="2" s="1"/>
  <c r="G89" i="1"/>
  <c r="G88" i="1" s="1"/>
  <c r="G163" i="1"/>
  <c r="G158" i="1"/>
  <c r="G156" i="1"/>
  <c r="G148" i="1"/>
  <c r="G147" i="1" s="1"/>
  <c r="G146" i="1" s="1"/>
  <c r="G145" i="1" s="1"/>
  <c r="G144" i="1" s="1"/>
  <c r="G142" i="1"/>
  <c r="G141" i="1" s="1"/>
  <c r="G140" i="1" s="1"/>
  <c r="G138" i="1"/>
  <c r="G137" i="1" s="1"/>
  <c r="G136" i="1" s="1"/>
  <c r="G130" i="1"/>
  <c r="G129" i="1" s="1"/>
  <c r="G127" i="1"/>
  <c r="G126" i="1" s="1"/>
  <c r="G124" i="1"/>
  <c r="G123" i="1"/>
  <c r="G121" i="1"/>
  <c r="G120" i="1"/>
  <c r="G118" i="1"/>
  <c r="G117" i="1"/>
  <c r="G115" i="1"/>
  <c r="G114" i="1"/>
  <c r="G112" i="1"/>
  <c r="G111" i="1"/>
  <c r="G109" i="1"/>
  <c r="G105" i="1"/>
  <c r="G106" i="1"/>
  <c r="G103" i="1"/>
  <c r="G102" i="1"/>
  <c r="G96" i="1"/>
  <c r="G95" i="1" s="1"/>
  <c r="G94" i="1" s="1"/>
  <c r="G93" i="1" s="1"/>
  <c r="G92" i="1" s="1"/>
  <c r="G91" i="1" s="1"/>
  <c r="G86" i="1"/>
  <c r="G85" i="1" s="1"/>
  <c r="G84" i="1" s="1"/>
  <c r="G83" i="1" s="1"/>
  <c r="G81" i="1"/>
  <c r="G80" i="1" s="1"/>
  <c r="G79" i="1" s="1"/>
  <c r="G77" i="1"/>
  <c r="G76" i="1" s="1"/>
  <c r="G75" i="1" s="1"/>
  <c r="G62" i="1"/>
  <c r="G60" i="1"/>
  <c r="G58" i="1"/>
  <c r="G48" i="1"/>
  <c r="G46" i="1"/>
  <c r="G18" i="1"/>
  <c r="G17" i="1" s="1"/>
  <c r="G16" i="1" s="1"/>
  <c r="F100" i="2"/>
  <c r="G108" i="1"/>
  <c r="G135" i="1" l="1"/>
  <c r="F26" i="2"/>
  <c r="F24" i="2" s="1"/>
  <c r="G154" i="1"/>
  <c r="F14" i="2"/>
  <c r="F15" i="2"/>
  <c r="F55" i="2"/>
  <c r="G134" i="1"/>
  <c r="G133" i="1" s="1"/>
  <c r="G45" i="1"/>
  <c r="G44" i="1" s="1"/>
  <c r="G39" i="1" s="1"/>
  <c r="G15" i="1"/>
  <c r="G14" i="1"/>
  <c r="G74" i="1"/>
  <c r="G73" i="1" s="1"/>
  <c r="F44" i="2"/>
  <c r="F43" i="2" s="1"/>
  <c r="F38" i="2" s="1"/>
  <c r="F142" i="2"/>
  <c r="F143" i="2"/>
  <c r="F133" i="2"/>
  <c r="F132" i="2" s="1"/>
  <c r="F131" i="2" s="1"/>
  <c r="F99" i="2"/>
  <c r="F97" i="2" s="1"/>
  <c r="F96" i="2" s="1"/>
  <c r="F72" i="2"/>
  <c r="F71" i="2" s="1"/>
  <c r="G101" i="1"/>
  <c r="G100" i="1" s="1"/>
  <c r="G57" i="1"/>
  <c r="G53" i="1" s="1"/>
  <c r="F50" i="2" l="1"/>
  <c r="F37" i="2" s="1"/>
  <c r="F23" i="2"/>
  <c r="G152" i="1"/>
  <c r="G150" i="1"/>
  <c r="G151" i="1"/>
  <c r="G13" i="1"/>
  <c r="G52" i="1"/>
  <c r="G38" i="1" s="1"/>
  <c r="G12" i="1" s="1"/>
  <c r="F98" i="2"/>
  <c r="G99" i="1"/>
  <c r="G98" i="1" s="1"/>
  <c r="F13" i="2" l="1"/>
  <c r="F12" i="2"/>
  <c r="F148" i="2" s="1"/>
  <c r="G11" i="1"/>
</calcChain>
</file>

<file path=xl/sharedStrings.xml><?xml version="1.0" encoding="utf-8"?>
<sst xmlns="http://schemas.openxmlformats.org/spreadsheetml/2006/main" count="1255" uniqueCount="216">
  <si>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</si>
  <si>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</si>
  <si>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</si>
  <si>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</si>
  <si>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</si>
  <si>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</si>
  <si>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сумма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</si>
  <si>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</si>
  <si>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</si>
  <si>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</si>
  <si>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</si>
  <si>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</si>
  <si>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</si>
  <si>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</si>
  <si>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</si>
  <si>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</si>
  <si>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</si>
  <si>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</si>
  <si>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</si>
  <si>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</si>
  <si>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</si>
  <si>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</si>
  <si>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</si>
  <si>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</si>
  <si>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</si>
  <si>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</si>
  <si>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</si>
  <si>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</si>
  <si>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</si>
  <si>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</si>
  <si>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</si>
  <si>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</si>
  <si>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</si>
  <si>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</si>
  <si>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</si>
  <si>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>Уплата налогов, сборов и иных платежей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</si>
  <si>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</si>
  <si>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</si>
  <si>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</si>
  <si>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</si>
  <si>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</si>
  <si>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</si>
  <si>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</si>
  <si>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</si>
  <si>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</si>
  <si>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</si>
  <si>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</si>
  <si>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</si>
  <si>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</si>
  <si>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</si>
  <si>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</si>
  <si>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</si>
  <si>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 xml:space="preserve">НАЦИОНАЛЬНАЯ БЕЗОПАСНОСТЬ И ПРАВООХРАНИТЕЛЬНАЯ ДЕЯТЕЛЬНОСТЬ
</t>
  </si>
  <si>
    <t>03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</si>
  <si>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</si>
  <si>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</si>
  <si>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</si>
  <si>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</si>
  <si>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</si>
  <si>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</si>
  <si>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</si>
  <si>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</si>
  <si>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</si>
  <si>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</si>
  <si>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Расходы, направленные на реализацию мероприятий по созданию, содержанию зеленых насаждений, обеспечению ухода за ними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</si>
  <si>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</si>
  <si>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</si>
  <si>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</si>
  <si>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</si>
  <si>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</si>
  <si>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Расходы, направленные на реализацию мероприятий по содержанию и благоустройству кладбищ </t>
  </si>
  <si>
    <t xml:space="preserve">Расходы, направленные на реализацию мероприятий по содержанию и благоустройству пляжей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</si>
  <si>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</si>
  <si>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</si>
  <si>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</si>
  <si>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</si>
  <si>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</si>
  <si>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</si>
  <si>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</si>
  <si>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</si>
  <si>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</si>
  <si>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</si>
  <si>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</si>
  <si>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</si>
  <si>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</si>
  <si>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</si>
  <si>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</si>
  <si>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 xml:space="preserve">ФИЗИЧЕСКАЯ КУЛЬТУРА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</si>
  <si>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</si>
  <si>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</si>
  <si>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</si>
  <si>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</si>
  <si>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</si>
  <si>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</si>
  <si>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</si>
  <si>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</si>
  <si>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</si>
  <si>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</si>
  <si>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</si>
  <si>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</si>
  <si>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</si>
  <si>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</si>
  <si>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</si>
  <si>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</si>
  <si>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</si>
  <si>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</si>
  <si>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</si>
  <si>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</si>
  <si>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</si>
  <si>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</si>
  <si>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</si>
  <si>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</si>
  <si>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</si>
  <si>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Ассоциация "Совет муниципальных образований города Севастополя"</t>
  </si>
  <si>
    <t>79 0 00 00000</t>
  </si>
  <si>
    <t>79 0 00 Б7301</t>
  </si>
  <si>
    <t xml:space="preserve">Уплата налогов, сборов и иных платежей
</t>
  </si>
  <si>
    <t>Приложение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</si>
  <si>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</si>
  <si>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округа» </t>
  </si>
  <si>
    <t>исполняющий полномочия председателя Совета                                                                                                 Е.А. Бабошкин</t>
  </si>
  <si>
    <t>08 0 00 71941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</si>
  <si>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</si>
  <si>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77 0 00 74941</t>
  </si>
  <si>
    <t xml:space="preserve">08 0 03 71941 </t>
  </si>
  <si>
    <t xml:space="preserve">08 0 04 71941 </t>
  </si>
  <si>
    <t xml:space="preserve">08 0 05 71941 </t>
  </si>
  <si>
    <t xml:space="preserve">08 0 06 71941 </t>
  </si>
  <si>
    <t xml:space="preserve">08 0 07 71941 </t>
  </si>
  <si>
    <t xml:space="preserve">08 0 08 71941 </t>
  </si>
  <si>
    <t xml:space="preserve">08 0 09 71941 </t>
  </si>
  <si>
    <t xml:space="preserve">08 0 11 71941 </t>
  </si>
  <si>
    <t xml:space="preserve">08 0 12 71941 </t>
  </si>
  <si>
    <t>Закупка товаров, работ и услуг для обеспечения государственных (муниципальных) нужд</t>
  </si>
  <si>
    <t>75 0 00 Б7501</t>
  </si>
  <si>
    <t>75 0 00 00000</t>
  </si>
  <si>
    <t>Непрограммные расходы внутригородского муниципального образования в сфере общегосударственных вопросов</t>
  </si>
  <si>
    <t>Резервный фонд местной администрации</t>
  </si>
  <si>
    <t xml:space="preserve">Резервные средства
</t>
  </si>
  <si>
    <t>Резервные фонды</t>
  </si>
  <si>
    <t xml:space="preserve"> </t>
  </si>
  <si>
    <t xml:space="preserve">08 0 02 71941 </t>
  </si>
  <si>
    <t xml:space="preserve">08 0 02 71941  </t>
  </si>
  <si>
    <t>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</si>
  <si>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</si>
  <si>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5 к Решению   Совета Балаклавского муниципального округа III созыва от 29.12.2021 №5с-3-20 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 "Распределение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2022 год"</t>
  </si>
  <si>
    <t>Приложение 3 к Решению   Совета Балаклавского муниципального округа III созыва от 29.12.2021 №5с-3-20 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 "Ведомственная структура расходов бюджета внутригородского муниципального образования города Севастополя Балаклавский муниципальный округ на 2022 год"</t>
  </si>
  <si>
    <t>Приложение 2</t>
  </si>
  <si>
    <t xml:space="preserve">73 0 00 А7301 </t>
  </si>
  <si>
    <t xml:space="preserve">Расходы на приобретение служебного автомобиля местной администрации внутригородского муниципального образования города Севастополя Балаклавского муниципального округа </t>
  </si>
  <si>
    <t>№ п/п</t>
  </si>
  <si>
    <t>сумма (тыс.руб.)</t>
  </si>
  <si>
    <t>15 0 00 00000</t>
  </si>
  <si>
    <t>ВСЕГО РАСХОДОВ НА МУНИЦИПАЛЬНЫЕ ПРОГРАММЫ</t>
  </si>
  <si>
    <t>исполняющий полномочия председателя Совета                                              Е.А. Бабошкин</t>
  </si>
  <si>
    <t>Приложение 9 к Решению   Совета Балаклавского муниципального округа III созыва от 29.12.2021 №5с-3-20 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 "Распределение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2022 год"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</si>
  <si>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 за счет собственных средств местного бюджета</t>
  </si>
  <si>
    <t>08 0 00 Б7301</t>
  </si>
  <si>
    <t>Расходы, направленные на оплату труда с начислениями за счет собственных средств местного бюджета</t>
  </si>
  <si>
    <t>08 0 01 Б7301</t>
  </si>
  <si>
    <t>Расходы на увеличение заработной платы Главы внутригородского муниципального образования</t>
  </si>
  <si>
    <t>71 0 00 73931</t>
  </si>
  <si>
    <t>Расходы на увеличение заработной платы муниципальных служащих местной администрации внутригородского муниципального образования города Севастополя Балаклавского муниципального округа</t>
  </si>
  <si>
    <t>73 0 00 73931</t>
  </si>
  <si>
    <t>Расходы на увеличение заработной платы лиц, замещающих муниципальные должности и муниципальных служащих Совета Балаклавского муниципального округа</t>
  </si>
  <si>
    <t>72 0 00 73931</t>
  </si>
  <si>
    <t>Приложение 5</t>
  </si>
  <si>
    <t>Код бюджетной классификации</t>
  </si>
  <si>
    <t>Наименование групп, подгрупп и статей доходов</t>
  </si>
  <si>
    <t>Сумма
(тыс.руб.)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</si>
  <si>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</si>
  <si>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</si>
  <si>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</si>
  <si>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</si>
  <si>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182 1 01 02000 01 0000 110</t>
  </si>
  <si>
    <t>Налог на доходы физических лиц</t>
  </si>
  <si>
    <t xml:space="preserve">000 1 05 00000 00 0000 000
</t>
  </si>
  <si>
    <t xml:space="preserve">НАЛОГИ НА СОВОКУПНЫЙ ДОХОД
</t>
  </si>
  <si>
    <t xml:space="preserve">000 1 05 04000 02 0000 110
</t>
  </si>
  <si>
    <t xml:space="preserve">Налог, взимаемый в связи с применением патентной системы налогообложения
</t>
  </si>
  <si>
    <t xml:space="preserve">182 1 05 04030 02 0000 110
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</si>
  <si>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
</t>
  </si>
  <si>
    <t>000 1 16 00000 00 0000 000</t>
  </si>
  <si>
    <t>ШТРАФЫ, САНКЦИИ, ВОЗМЕЩЕНИЕ УЩЕРБА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</si>
  <si>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</si>
  <si>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</si>
  <si>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</si>
  <si>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</si>
  <si>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930 1 16 02010 02 000 1140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</si>
  <si>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бюджеты внутригородских муниципальных образований)</t>
  </si>
  <si>
    <t>000 2 00 00000 00 0000 000</t>
  </si>
  <si>
    <t>БЕЗВОЗМЕЗДНЫЕ ПОСТУПЛЕНИЯ</t>
  </si>
  <si>
    <t xml:space="preserve">000 2 02 10000 00 0000 150 </t>
  </si>
  <si>
    <t xml:space="preserve">Дотации бюджетам бюджетной системы Российской Федерации
</t>
  </si>
  <si>
    <t>930 2 02 15001 03 0000 150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</si>
  <si>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</si>
  <si>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000 2 02 30000 00 0000 150</t>
  </si>
  <si>
    <t>Субвенции бюджетам бюджетной системы Российской Федерации</t>
  </si>
  <si>
    <t xml:space="preserve">
000 2 02 30024 00 0000 150
</t>
  </si>
  <si>
    <t xml:space="preserve">Субвенции местным бюджетам на выполнение передаваемых полномочий субъектов Российской Федерации
</t>
  </si>
  <si>
    <t xml:space="preserve">930 2 02 30024 03 0000 150
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</si>
  <si>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
</t>
  </si>
  <si>
    <t>ИТОГО:</t>
  </si>
  <si>
    <t xml:space="preserve">Глава ВМО Балаклавский МО, </t>
  </si>
  <si>
    <t>исполняющий полномочия председателя Совета                       Е.А. Бабошкин</t>
  </si>
  <si>
    <t>Приложение 1 к Решению   Совета Балаклавского муниципального округа III созыва от 29.12.2021 №5с-3-20 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 "Доходы бюджета внутригородского муниципального образования города Севастополя Балаклавский  муниципальный округа на 2022 год"</t>
  </si>
  <si>
    <t>000 2 02 49999 00 0000 150</t>
  </si>
  <si>
    <t>Прочие межбюджетные трансферты, передаваемые бюджетам</t>
  </si>
  <si>
    <t>930 2 02 49999 03 0000 150</t>
  </si>
  <si>
    <t>Прочие межбюджетные трансферты, передаваемые бюджетам внутригородских муниципальных образований городов федерального значения</t>
  </si>
  <si>
    <t>Приложение 3</t>
  </si>
  <si>
    <t>000 2 02 40000 00 0000 150</t>
  </si>
  <si>
    <t>Иные межбюджетные трансферты</t>
  </si>
  <si>
    <t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
от «_____» «_______» 2022 г. № ______________</t>
  </si>
  <si>
    <t xml:space="preserve">к решению Совета Балаклавского муниципального округа III созыва "О внесении изменений в решение Совета Балаклавского муниципального округа III созыва от 29.12.2021 №5с-3-20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годов»"
от «____» «____» 2022 г. № _____________
</t>
  </si>
  <si>
    <t>к решению Совета Балаклавского муниципального округа III созыва "О внесении изменений в решение Совета Балаклавского муниципального округа III созыва от 29.12.2021 №5с-3-20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годов»"
от «____» «____» 2022 г.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</si>
</sst>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wrapText="1"/>
    </xf>
    <xf numFmtId="49" fontId="17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1" fillId="6" borderId="2" xfId="2" applyNumberFormat="1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9" fillId="4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1" applyNumberFormat="1" applyFont="1" applyFill="1" applyAlignment="1" applyProtection="1">
      <alignment horizontal="center" vertical="center"/>
      <protection hidden="1"/>
    </xf>
    <xf numFmtId="4" fontId="1" fillId="0" borderId="0" xfId="0" applyNumberFormat="1" applyFont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wrapText="1"/>
    </xf>
    <xf numFmtId="4" fontId="18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49" fontId="13" fillId="6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4" fontId="19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vertical="center" wrapText="1"/>
    </xf>
    <xf numFmtId="164" fontId="19" fillId="8" borderId="2" xfId="0" applyNumberFormat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wrapText="1"/>
    </xf>
    <xf numFmtId="164" fontId="16" fillId="7" borderId="2" xfId="0" applyNumberFormat="1" applyFont="1" applyFill="1" applyBorder="1" applyAlignment="1">
      <alignment horizontal="center" wrapText="1"/>
    </xf>
    <xf numFmtId="164" fontId="25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2" fillId="5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wrapText="1"/>
    </xf>
    <xf numFmtId="164" fontId="27" fillId="0" borderId="2" xfId="0" applyNumberFormat="1" applyFont="1" applyBorder="1" applyAlignment="1">
      <alignment horizontal="center" wrapText="1"/>
    </xf>
    <xf numFmtId="164" fontId="22" fillId="4" borderId="2" xfId="0" applyNumberFormat="1" applyFont="1" applyFill="1" applyBorder="1" applyAlignment="1">
      <alignment horizontal="center" wrapText="1"/>
    </xf>
    <xf numFmtId="164" fontId="21" fillId="6" borderId="2" xfId="2" applyNumberFormat="1" applyFont="1" applyFill="1" applyBorder="1" applyAlignment="1">
      <alignment horizontal="center" vertical="center" wrapText="1"/>
    </xf>
    <xf numFmtId="164" fontId="26" fillId="6" borderId="2" xfId="2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13" fillId="6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164" fontId="19" fillId="5" borderId="2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9" fillId="0" borderId="2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9" fillId="0" borderId="9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/>
    <xf numFmtId="0" fontId="28" fillId="0" borderId="0" xfId="0" applyFont="1" applyAlignment="1">
      <alignment horizontal="center" vertical="center" wrapText="1"/>
    </xf>
    <xf numFmtId="164" fontId="19" fillId="0" borderId="11" xfId="0" applyNumberFormat="1" applyFont="1" applyBorder="1" applyAlignment="1">
      <alignment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vertical="top" wrapText="1"/>
    </xf>
    <xf numFmtId="164" fontId="30" fillId="0" borderId="0" xfId="0" applyNumberFormat="1" applyFont="1" applyAlignment="1">
      <alignment vertical="top" wrapText="1"/>
    </xf>
    <xf numFmtId="0" fontId="31" fillId="0" borderId="0" xfId="0" applyFont="1"/>
    <xf numFmtId="0" fontId="32" fillId="0" borderId="0" xfId="3" applyAlignment="1" applyProtection="1"/>
    <xf numFmtId="0" fontId="28" fillId="0" borderId="0" xfId="0" applyFont="1"/>
    <xf numFmtId="164" fontId="3" fillId="0" borderId="0" xfId="0" applyNumberFormat="1" applyFont="1" applyAlignment="1">
      <alignment horizontal="justify" vertical="top" wrapText="1"/>
    </xf>
    <xf numFmtId="164" fontId="19" fillId="0" borderId="2" xfId="0" applyNumberFormat="1" applyFont="1" applyBorder="1" applyAlignment="1">
      <alignment vertical="center" wrapText="1"/>
    </xf>
    <xf numFmtId="164" fontId="2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164" fontId="1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4" fillId="0" borderId="0" xfId="1" applyNumberFormat="1" applyFont="1" applyFill="1" applyAlignment="1" applyProtection="1">
      <alignment horizontal="right" vertical="center" wrapText="1"/>
      <protection hidden="1"/>
    </xf>
    <xf numFmtId="164" fontId="4" fillId="0" borderId="0" xfId="1" applyNumberFormat="1" applyFont="1" applyFill="1" applyAlignment="1" applyProtection="1">
      <alignment horizontal="justify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6"/>
  <sheetViews>
    <sheetView view="pageBreakPreview" zoomScaleNormal="100" zoomScaleSheetLayoutView="100" workbookViewId="0">
      <selection activeCell="B2" sqref="B2:C2"/>
    </sheetView>
  </sheetViews>
  <sheetFormatPr defaultRowHeight="14.4" x14ac:dyDescent="0.3"/>
  <cols>
    <col min="1" max="1" width="27.5546875" style="172" customWidth="1"/>
    <col min="2" max="2" width="53.33203125" customWidth="1"/>
    <col min="3" max="3" width="19.109375" style="182" customWidth="1"/>
    <col min="4" max="4" width="22.6640625" customWidth="1"/>
    <col min="5" max="5" width="21.109375" customWidth="1"/>
    <col min="256" max="256" width="7" customWidth="1"/>
    <col min="257" max="257" width="27.5546875" customWidth="1"/>
    <col min="258" max="258" width="53.33203125" customWidth="1"/>
    <col min="259" max="259" width="15.5546875" customWidth="1"/>
    <col min="260" max="260" width="22.6640625" customWidth="1"/>
    <col min="261" max="261" width="21.109375" customWidth="1"/>
    <col min="512" max="512" width="7" customWidth="1"/>
    <col min="513" max="513" width="27.5546875" customWidth="1"/>
    <col min="514" max="514" width="53.33203125" customWidth="1"/>
    <col min="515" max="515" width="15.5546875" customWidth="1"/>
    <col min="516" max="516" width="22.6640625" customWidth="1"/>
    <col min="517" max="517" width="21.109375" customWidth="1"/>
    <col min="768" max="768" width="7" customWidth="1"/>
    <col min="769" max="769" width="27.5546875" customWidth="1"/>
    <col min="770" max="770" width="53.33203125" customWidth="1"/>
    <col min="771" max="771" width="15.5546875" customWidth="1"/>
    <col min="772" max="772" width="22.6640625" customWidth="1"/>
    <col min="773" max="773" width="21.109375" customWidth="1"/>
    <col min="1024" max="1024" width="7" customWidth="1"/>
    <col min="1025" max="1025" width="27.5546875" customWidth="1"/>
    <col min="1026" max="1026" width="53.33203125" customWidth="1"/>
    <col min="1027" max="1027" width="15.5546875" customWidth="1"/>
    <col min="1028" max="1028" width="22.6640625" customWidth="1"/>
    <col min="1029" max="1029" width="21.109375" customWidth="1"/>
    <col min="1280" max="1280" width="7" customWidth="1"/>
    <col min="1281" max="1281" width="27.5546875" customWidth="1"/>
    <col min="1282" max="1282" width="53.33203125" customWidth="1"/>
    <col min="1283" max="1283" width="15.5546875" customWidth="1"/>
    <col min="1284" max="1284" width="22.6640625" customWidth="1"/>
    <col min="1285" max="1285" width="21.109375" customWidth="1"/>
    <col min="1536" max="1536" width="7" customWidth="1"/>
    <col min="1537" max="1537" width="27.5546875" customWidth="1"/>
    <col min="1538" max="1538" width="53.33203125" customWidth="1"/>
    <col min="1539" max="1539" width="15.5546875" customWidth="1"/>
    <col min="1540" max="1540" width="22.6640625" customWidth="1"/>
    <col min="1541" max="1541" width="21.109375" customWidth="1"/>
    <col min="1792" max="1792" width="7" customWidth="1"/>
    <col min="1793" max="1793" width="27.5546875" customWidth="1"/>
    <col min="1794" max="1794" width="53.33203125" customWidth="1"/>
    <col min="1795" max="1795" width="15.5546875" customWidth="1"/>
    <col min="1796" max="1796" width="22.6640625" customWidth="1"/>
    <col min="1797" max="1797" width="21.109375" customWidth="1"/>
    <col min="2048" max="2048" width="7" customWidth="1"/>
    <col min="2049" max="2049" width="27.5546875" customWidth="1"/>
    <col min="2050" max="2050" width="53.33203125" customWidth="1"/>
    <col min="2051" max="2051" width="15.5546875" customWidth="1"/>
    <col min="2052" max="2052" width="22.6640625" customWidth="1"/>
    <col min="2053" max="2053" width="21.109375" customWidth="1"/>
    <col min="2304" max="2304" width="7" customWidth="1"/>
    <col min="2305" max="2305" width="27.5546875" customWidth="1"/>
    <col min="2306" max="2306" width="53.33203125" customWidth="1"/>
    <col min="2307" max="2307" width="15.5546875" customWidth="1"/>
    <col min="2308" max="2308" width="22.6640625" customWidth="1"/>
    <col min="2309" max="2309" width="21.109375" customWidth="1"/>
    <col min="2560" max="2560" width="7" customWidth="1"/>
    <col min="2561" max="2561" width="27.5546875" customWidth="1"/>
    <col min="2562" max="2562" width="53.33203125" customWidth="1"/>
    <col min="2563" max="2563" width="15.5546875" customWidth="1"/>
    <col min="2564" max="2564" width="22.6640625" customWidth="1"/>
    <col min="2565" max="2565" width="21.109375" customWidth="1"/>
    <col min="2816" max="2816" width="7" customWidth="1"/>
    <col min="2817" max="2817" width="27.5546875" customWidth="1"/>
    <col min="2818" max="2818" width="53.33203125" customWidth="1"/>
    <col min="2819" max="2819" width="15.5546875" customWidth="1"/>
    <col min="2820" max="2820" width="22.6640625" customWidth="1"/>
    <col min="2821" max="2821" width="21.109375" customWidth="1"/>
    <col min="3072" max="3072" width="7" customWidth="1"/>
    <col min="3073" max="3073" width="27.5546875" customWidth="1"/>
    <col min="3074" max="3074" width="53.33203125" customWidth="1"/>
    <col min="3075" max="3075" width="15.5546875" customWidth="1"/>
    <col min="3076" max="3076" width="22.6640625" customWidth="1"/>
    <col min="3077" max="3077" width="21.109375" customWidth="1"/>
    <col min="3328" max="3328" width="7" customWidth="1"/>
    <col min="3329" max="3329" width="27.5546875" customWidth="1"/>
    <col min="3330" max="3330" width="53.33203125" customWidth="1"/>
    <col min="3331" max="3331" width="15.5546875" customWidth="1"/>
    <col min="3332" max="3332" width="22.6640625" customWidth="1"/>
    <col min="3333" max="3333" width="21.109375" customWidth="1"/>
    <col min="3584" max="3584" width="7" customWidth="1"/>
    <col min="3585" max="3585" width="27.5546875" customWidth="1"/>
    <col min="3586" max="3586" width="53.33203125" customWidth="1"/>
    <col min="3587" max="3587" width="15.5546875" customWidth="1"/>
    <col min="3588" max="3588" width="22.6640625" customWidth="1"/>
    <col min="3589" max="3589" width="21.109375" customWidth="1"/>
    <col min="3840" max="3840" width="7" customWidth="1"/>
    <col min="3841" max="3841" width="27.5546875" customWidth="1"/>
    <col min="3842" max="3842" width="53.33203125" customWidth="1"/>
    <col min="3843" max="3843" width="15.5546875" customWidth="1"/>
    <col min="3844" max="3844" width="22.6640625" customWidth="1"/>
    <col min="3845" max="3845" width="21.109375" customWidth="1"/>
    <col min="4096" max="4096" width="7" customWidth="1"/>
    <col min="4097" max="4097" width="27.5546875" customWidth="1"/>
    <col min="4098" max="4098" width="53.33203125" customWidth="1"/>
    <col min="4099" max="4099" width="15.5546875" customWidth="1"/>
    <col min="4100" max="4100" width="22.6640625" customWidth="1"/>
    <col min="4101" max="4101" width="21.109375" customWidth="1"/>
    <col min="4352" max="4352" width="7" customWidth="1"/>
    <col min="4353" max="4353" width="27.5546875" customWidth="1"/>
    <col min="4354" max="4354" width="53.33203125" customWidth="1"/>
    <col min="4355" max="4355" width="15.5546875" customWidth="1"/>
    <col min="4356" max="4356" width="22.6640625" customWidth="1"/>
    <col min="4357" max="4357" width="21.109375" customWidth="1"/>
    <col min="4608" max="4608" width="7" customWidth="1"/>
    <col min="4609" max="4609" width="27.5546875" customWidth="1"/>
    <col min="4610" max="4610" width="53.33203125" customWidth="1"/>
    <col min="4611" max="4611" width="15.5546875" customWidth="1"/>
    <col min="4612" max="4612" width="22.6640625" customWidth="1"/>
    <col min="4613" max="4613" width="21.109375" customWidth="1"/>
    <col min="4864" max="4864" width="7" customWidth="1"/>
    <col min="4865" max="4865" width="27.5546875" customWidth="1"/>
    <col min="4866" max="4866" width="53.33203125" customWidth="1"/>
    <col min="4867" max="4867" width="15.5546875" customWidth="1"/>
    <col min="4868" max="4868" width="22.6640625" customWidth="1"/>
    <col min="4869" max="4869" width="21.109375" customWidth="1"/>
    <col min="5120" max="5120" width="7" customWidth="1"/>
    <col min="5121" max="5121" width="27.5546875" customWidth="1"/>
    <col min="5122" max="5122" width="53.33203125" customWidth="1"/>
    <col min="5123" max="5123" width="15.5546875" customWidth="1"/>
    <col min="5124" max="5124" width="22.6640625" customWidth="1"/>
    <col min="5125" max="5125" width="21.109375" customWidth="1"/>
    <col min="5376" max="5376" width="7" customWidth="1"/>
    <col min="5377" max="5377" width="27.5546875" customWidth="1"/>
    <col min="5378" max="5378" width="53.33203125" customWidth="1"/>
    <col min="5379" max="5379" width="15.5546875" customWidth="1"/>
    <col min="5380" max="5380" width="22.6640625" customWidth="1"/>
    <col min="5381" max="5381" width="21.109375" customWidth="1"/>
    <col min="5632" max="5632" width="7" customWidth="1"/>
    <col min="5633" max="5633" width="27.5546875" customWidth="1"/>
    <col min="5634" max="5634" width="53.33203125" customWidth="1"/>
    <col min="5635" max="5635" width="15.5546875" customWidth="1"/>
    <col min="5636" max="5636" width="22.6640625" customWidth="1"/>
    <col min="5637" max="5637" width="21.109375" customWidth="1"/>
    <col min="5888" max="5888" width="7" customWidth="1"/>
    <col min="5889" max="5889" width="27.5546875" customWidth="1"/>
    <col min="5890" max="5890" width="53.33203125" customWidth="1"/>
    <col min="5891" max="5891" width="15.5546875" customWidth="1"/>
    <col min="5892" max="5892" width="22.6640625" customWidth="1"/>
    <col min="5893" max="5893" width="21.109375" customWidth="1"/>
    <col min="6144" max="6144" width="7" customWidth="1"/>
    <col min="6145" max="6145" width="27.5546875" customWidth="1"/>
    <col min="6146" max="6146" width="53.33203125" customWidth="1"/>
    <col min="6147" max="6147" width="15.5546875" customWidth="1"/>
    <col min="6148" max="6148" width="22.6640625" customWidth="1"/>
    <col min="6149" max="6149" width="21.109375" customWidth="1"/>
    <col min="6400" max="6400" width="7" customWidth="1"/>
    <col min="6401" max="6401" width="27.5546875" customWidth="1"/>
    <col min="6402" max="6402" width="53.33203125" customWidth="1"/>
    <col min="6403" max="6403" width="15.5546875" customWidth="1"/>
    <col min="6404" max="6404" width="22.6640625" customWidth="1"/>
    <col min="6405" max="6405" width="21.109375" customWidth="1"/>
    <col min="6656" max="6656" width="7" customWidth="1"/>
    <col min="6657" max="6657" width="27.5546875" customWidth="1"/>
    <col min="6658" max="6658" width="53.33203125" customWidth="1"/>
    <col min="6659" max="6659" width="15.5546875" customWidth="1"/>
    <col min="6660" max="6660" width="22.6640625" customWidth="1"/>
    <col min="6661" max="6661" width="21.109375" customWidth="1"/>
    <col min="6912" max="6912" width="7" customWidth="1"/>
    <col min="6913" max="6913" width="27.5546875" customWidth="1"/>
    <col min="6914" max="6914" width="53.33203125" customWidth="1"/>
    <col min="6915" max="6915" width="15.5546875" customWidth="1"/>
    <col min="6916" max="6916" width="22.6640625" customWidth="1"/>
    <col min="6917" max="6917" width="21.109375" customWidth="1"/>
    <col min="7168" max="7168" width="7" customWidth="1"/>
    <col min="7169" max="7169" width="27.5546875" customWidth="1"/>
    <col min="7170" max="7170" width="53.33203125" customWidth="1"/>
    <col min="7171" max="7171" width="15.5546875" customWidth="1"/>
    <col min="7172" max="7172" width="22.6640625" customWidth="1"/>
    <col min="7173" max="7173" width="21.109375" customWidth="1"/>
    <col min="7424" max="7424" width="7" customWidth="1"/>
    <col min="7425" max="7425" width="27.5546875" customWidth="1"/>
    <col min="7426" max="7426" width="53.33203125" customWidth="1"/>
    <col min="7427" max="7427" width="15.5546875" customWidth="1"/>
    <col min="7428" max="7428" width="22.6640625" customWidth="1"/>
    <col min="7429" max="7429" width="21.109375" customWidth="1"/>
    <col min="7680" max="7680" width="7" customWidth="1"/>
    <col min="7681" max="7681" width="27.5546875" customWidth="1"/>
    <col min="7682" max="7682" width="53.33203125" customWidth="1"/>
    <col min="7683" max="7683" width="15.5546875" customWidth="1"/>
    <col min="7684" max="7684" width="22.6640625" customWidth="1"/>
    <col min="7685" max="7685" width="21.109375" customWidth="1"/>
    <col min="7936" max="7936" width="7" customWidth="1"/>
    <col min="7937" max="7937" width="27.5546875" customWidth="1"/>
    <col min="7938" max="7938" width="53.33203125" customWidth="1"/>
    <col min="7939" max="7939" width="15.5546875" customWidth="1"/>
    <col min="7940" max="7940" width="22.6640625" customWidth="1"/>
    <col min="7941" max="7941" width="21.109375" customWidth="1"/>
    <col min="8192" max="8192" width="7" customWidth="1"/>
    <col min="8193" max="8193" width="27.5546875" customWidth="1"/>
    <col min="8194" max="8194" width="53.33203125" customWidth="1"/>
    <col min="8195" max="8195" width="15.5546875" customWidth="1"/>
    <col min="8196" max="8196" width="22.6640625" customWidth="1"/>
    <col min="8197" max="8197" width="21.109375" customWidth="1"/>
    <col min="8448" max="8448" width="7" customWidth="1"/>
    <col min="8449" max="8449" width="27.5546875" customWidth="1"/>
    <col min="8450" max="8450" width="53.33203125" customWidth="1"/>
    <col min="8451" max="8451" width="15.5546875" customWidth="1"/>
    <col min="8452" max="8452" width="22.6640625" customWidth="1"/>
    <col min="8453" max="8453" width="21.109375" customWidth="1"/>
    <col min="8704" max="8704" width="7" customWidth="1"/>
    <col min="8705" max="8705" width="27.5546875" customWidth="1"/>
    <col min="8706" max="8706" width="53.33203125" customWidth="1"/>
    <col min="8707" max="8707" width="15.5546875" customWidth="1"/>
    <col min="8708" max="8708" width="22.6640625" customWidth="1"/>
    <col min="8709" max="8709" width="21.109375" customWidth="1"/>
    <col min="8960" max="8960" width="7" customWidth="1"/>
    <col min="8961" max="8961" width="27.5546875" customWidth="1"/>
    <col min="8962" max="8962" width="53.33203125" customWidth="1"/>
    <col min="8963" max="8963" width="15.5546875" customWidth="1"/>
    <col min="8964" max="8964" width="22.6640625" customWidth="1"/>
    <col min="8965" max="8965" width="21.109375" customWidth="1"/>
    <col min="9216" max="9216" width="7" customWidth="1"/>
    <col min="9217" max="9217" width="27.5546875" customWidth="1"/>
    <col min="9218" max="9218" width="53.33203125" customWidth="1"/>
    <col min="9219" max="9219" width="15.5546875" customWidth="1"/>
    <col min="9220" max="9220" width="22.6640625" customWidth="1"/>
    <col min="9221" max="9221" width="21.109375" customWidth="1"/>
    <col min="9472" max="9472" width="7" customWidth="1"/>
    <col min="9473" max="9473" width="27.5546875" customWidth="1"/>
    <col min="9474" max="9474" width="53.33203125" customWidth="1"/>
    <col min="9475" max="9475" width="15.5546875" customWidth="1"/>
    <col min="9476" max="9476" width="22.6640625" customWidth="1"/>
    <col min="9477" max="9477" width="21.109375" customWidth="1"/>
    <col min="9728" max="9728" width="7" customWidth="1"/>
    <col min="9729" max="9729" width="27.5546875" customWidth="1"/>
    <col min="9730" max="9730" width="53.33203125" customWidth="1"/>
    <col min="9731" max="9731" width="15.5546875" customWidth="1"/>
    <col min="9732" max="9732" width="22.6640625" customWidth="1"/>
    <col min="9733" max="9733" width="21.109375" customWidth="1"/>
    <col min="9984" max="9984" width="7" customWidth="1"/>
    <col min="9985" max="9985" width="27.5546875" customWidth="1"/>
    <col min="9986" max="9986" width="53.33203125" customWidth="1"/>
    <col min="9987" max="9987" width="15.5546875" customWidth="1"/>
    <col min="9988" max="9988" width="22.6640625" customWidth="1"/>
    <col min="9989" max="9989" width="21.109375" customWidth="1"/>
    <col min="10240" max="10240" width="7" customWidth="1"/>
    <col min="10241" max="10241" width="27.5546875" customWidth="1"/>
    <col min="10242" max="10242" width="53.33203125" customWidth="1"/>
    <col min="10243" max="10243" width="15.5546875" customWidth="1"/>
    <col min="10244" max="10244" width="22.6640625" customWidth="1"/>
    <col min="10245" max="10245" width="21.109375" customWidth="1"/>
    <col min="10496" max="10496" width="7" customWidth="1"/>
    <col min="10497" max="10497" width="27.5546875" customWidth="1"/>
    <col min="10498" max="10498" width="53.33203125" customWidth="1"/>
    <col min="10499" max="10499" width="15.5546875" customWidth="1"/>
    <col min="10500" max="10500" width="22.6640625" customWidth="1"/>
    <col min="10501" max="10501" width="21.109375" customWidth="1"/>
    <col min="10752" max="10752" width="7" customWidth="1"/>
    <col min="10753" max="10753" width="27.5546875" customWidth="1"/>
    <col min="10754" max="10754" width="53.33203125" customWidth="1"/>
    <col min="10755" max="10755" width="15.5546875" customWidth="1"/>
    <col min="10756" max="10756" width="22.6640625" customWidth="1"/>
    <col min="10757" max="10757" width="21.109375" customWidth="1"/>
    <col min="11008" max="11008" width="7" customWidth="1"/>
    <col min="11009" max="11009" width="27.5546875" customWidth="1"/>
    <col min="11010" max="11010" width="53.33203125" customWidth="1"/>
    <col min="11011" max="11011" width="15.5546875" customWidth="1"/>
    <col min="11012" max="11012" width="22.6640625" customWidth="1"/>
    <col min="11013" max="11013" width="21.109375" customWidth="1"/>
    <col min="11264" max="11264" width="7" customWidth="1"/>
    <col min="11265" max="11265" width="27.5546875" customWidth="1"/>
    <col min="11266" max="11266" width="53.33203125" customWidth="1"/>
    <col min="11267" max="11267" width="15.5546875" customWidth="1"/>
    <col min="11268" max="11268" width="22.6640625" customWidth="1"/>
    <col min="11269" max="11269" width="21.109375" customWidth="1"/>
    <col min="11520" max="11520" width="7" customWidth="1"/>
    <col min="11521" max="11521" width="27.5546875" customWidth="1"/>
    <col min="11522" max="11522" width="53.33203125" customWidth="1"/>
    <col min="11523" max="11523" width="15.5546875" customWidth="1"/>
    <col min="11524" max="11524" width="22.6640625" customWidth="1"/>
    <col min="11525" max="11525" width="21.109375" customWidth="1"/>
    <col min="11776" max="11776" width="7" customWidth="1"/>
    <col min="11777" max="11777" width="27.5546875" customWidth="1"/>
    <col min="11778" max="11778" width="53.33203125" customWidth="1"/>
    <col min="11779" max="11779" width="15.5546875" customWidth="1"/>
    <col min="11780" max="11780" width="22.6640625" customWidth="1"/>
    <col min="11781" max="11781" width="21.109375" customWidth="1"/>
    <col min="12032" max="12032" width="7" customWidth="1"/>
    <col min="12033" max="12033" width="27.5546875" customWidth="1"/>
    <col min="12034" max="12034" width="53.33203125" customWidth="1"/>
    <col min="12035" max="12035" width="15.5546875" customWidth="1"/>
    <col min="12036" max="12036" width="22.6640625" customWidth="1"/>
    <col min="12037" max="12037" width="21.109375" customWidth="1"/>
    <col min="12288" max="12288" width="7" customWidth="1"/>
    <col min="12289" max="12289" width="27.5546875" customWidth="1"/>
    <col min="12290" max="12290" width="53.33203125" customWidth="1"/>
    <col min="12291" max="12291" width="15.5546875" customWidth="1"/>
    <col min="12292" max="12292" width="22.6640625" customWidth="1"/>
    <col min="12293" max="12293" width="21.109375" customWidth="1"/>
    <col min="12544" max="12544" width="7" customWidth="1"/>
    <col min="12545" max="12545" width="27.5546875" customWidth="1"/>
    <col min="12546" max="12546" width="53.33203125" customWidth="1"/>
    <col min="12547" max="12547" width="15.5546875" customWidth="1"/>
    <col min="12548" max="12548" width="22.6640625" customWidth="1"/>
    <col min="12549" max="12549" width="21.109375" customWidth="1"/>
    <col min="12800" max="12800" width="7" customWidth="1"/>
    <col min="12801" max="12801" width="27.5546875" customWidth="1"/>
    <col min="12802" max="12802" width="53.33203125" customWidth="1"/>
    <col min="12803" max="12803" width="15.5546875" customWidth="1"/>
    <col min="12804" max="12804" width="22.6640625" customWidth="1"/>
    <col min="12805" max="12805" width="21.109375" customWidth="1"/>
    <col min="13056" max="13056" width="7" customWidth="1"/>
    <col min="13057" max="13057" width="27.5546875" customWidth="1"/>
    <col min="13058" max="13058" width="53.33203125" customWidth="1"/>
    <col min="13059" max="13059" width="15.5546875" customWidth="1"/>
    <col min="13060" max="13060" width="22.6640625" customWidth="1"/>
    <col min="13061" max="13061" width="21.109375" customWidth="1"/>
    <col min="13312" max="13312" width="7" customWidth="1"/>
    <col min="13313" max="13313" width="27.5546875" customWidth="1"/>
    <col min="13314" max="13314" width="53.33203125" customWidth="1"/>
    <col min="13315" max="13315" width="15.5546875" customWidth="1"/>
    <col min="13316" max="13316" width="22.6640625" customWidth="1"/>
    <col min="13317" max="13317" width="21.109375" customWidth="1"/>
    <col min="13568" max="13568" width="7" customWidth="1"/>
    <col min="13569" max="13569" width="27.5546875" customWidth="1"/>
    <col min="13570" max="13570" width="53.33203125" customWidth="1"/>
    <col min="13571" max="13571" width="15.5546875" customWidth="1"/>
    <col min="13572" max="13572" width="22.6640625" customWidth="1"/>
    <col min="13573" max="13573" width="21.109375" customWidth="1"/>
    <col min="13824" max="13824" width="7" customWidth="1"/>
    <col min="13825" max="13825" width="27.5546875" customWidth="1"/>
    <col min="13826" max="13826" width="53.33203125" customWidth="1"/>
    <col min="13827" max="13827" width="15.5546875" customWidth="1"/>
    <col min="13828" max="13828" width="22.6640625" customWidth="1"/>
    <col min="13829" max="13829" width="21.109375" customWidth="1"/>
    <col min="14080" max="14080" width="7" customWidth="1"/>
    <col min="14081" max="14081" width="27.5546875" customWidth="1"/>
    <col min="14082" max="14082" width="53.33203125" customWidth="1"/>
    <col min="14083" max="14083" width="15.5546875" customWidth="1"/>
    <col min="14084" max="14084" width="22.6640625" customWidth="1"/>
    <col min="14085" max="14085" width="21.109375" customWidth="1"/>
    <col min="14336" max="14336" width="7" customWidth="1"/>
    <col min="14337" max="14337" width="27.5546875" customWidth="1"/>
    <col min="14338" max="14338" width="53.33203125" customWidth="1"/>
    <col min="14339" max="14339" width="15.5546875" customWidth="1"/>
    <col min="14340" max="14340" width="22.6640625" customWidth="1"/>
    <col min="14341" max="14341" width="21.109375" customWidth="1"/>
    <col min="14592" max="14592" width="7" customWidth="1"/>
    <col min="14593" max="14593" width="27.5546875" customWidth="1"/>
    <col min="14594" max="14594" width="53.33203125" customWidth="1"/>
    <col min="14595" max="14595" width="15.5546875" customWidth="1"/>
    <col min="14596" max="14596" width="22.6640625" customWidth="1"/>
    <col min="14597" max="14597" width="21.109375" customWidth="1"/>
    <col min="14848" max="14848" width="7" customWidth="1"/>
    <col min="14849" max="14849" width="27.5546875" customWidth="1"/>
    <col min="14850" max="14850" width="53.33203125" customWidth="1"/>
    <col min="14851" max="14851" width="15.5546875" customWidth="1"/>
    <col min="14852" max="14852" width="22.6640625" customWidth="1"/>
    <col min="14853" max="14853" width="21.109375" customWidth="1"/>
    <col min="15104" max="15104" width="7" customWidth="1"/>
    <col min="15105" max="15105" width="27.5546875" customWidth="1"/>
    <col min="15106" max="15106" width="53.33203125" customWidth="1"/>
    <col min="15107" max="15107" width="15.5546875" customWidth="1"/>
    <col min="15108" max="15108" width="22.6640625" customWidth="1"/>
    <col min="15109" max="15109" width="21.109375" customWidth="1"/>
    <col min="15360" max="15360" width="7" customWidth="1"/>
    <col min="15361" max="15361" width="27.5546875" customWidth="1"/>
    <col min="15362" max="15362" width="53.33203125" customWidth="1"/>
    <col min="15363" max="15363" width="15.5546875" customWidth="1"/>
    <col min="15364" max="15364" width="22.6640625" customWidth="1"/>
    <col min="15365" max="15365" width="21.109375" customWidth="1"/>
    <col min="15616" max="15616" width="7" customWidth="1"/>
    <col min="15617" max="15617" width="27.5546875" customWidth="1"/>
    <col min="15618" max="15618" width="53.33203125" customWidth="1"/>
    <col min="15619" max="15619" width="15.5546875" customWidth="1"/>
    <col min="15620" max="15620" width="22.6640625" customWidth="1"/>
    <col min="15621" max="15621" width="21.109375" customWidth="1"/>
    <col min="15872" max="15872" width="7" customWidth="1"/>
    <col min="15873" max="15873" width="27.5546875" customWidth="1"/>
    <col min="15874" max="15874" width="53.33203125" customWidth="1"/>
    <col min="15875" max="15875" width="15.5546875" customWidth="1"/>
    <col min="15876" max="15876" width="22.6640625" customWidth="1"/>
    <col min="15877" max="15877" width="21.109375" customWidth="1"/>
    <col min="16128" max="16128" width="7" customWidth="1"/>
    <col min="16129" max="16129" width="27.5546875" customWidth="1"/>
    <col min="16130" max="16130" width="53.33203125" customWidth="1"/>
    <col min="16131" max="16131" width="15.5546875" customWidth="1"/>
    <col min="16132" max="16132" width="22.6640625" customWidth="1"/>
    <col min="16133" max="16133" width="21.109375" customWidth="1"/>
  </cols>
  <sheetData>
    <row r="1" spans="1:5" x14ac:dyDescent="0.3">
      <c r="B1" s="173"/>
      <c r="C1" s="174" t="s">
        <v>117</v>
      </c>
    </row>
    <row r="2" spans="1:5" ht="95.25" customHeight="1" x14ac:dyDescent="0.3">
      <c r="B2" s="207" t="s">
        <v>213</v>
      </c>
      <c r="C2" s="208"/>
    </row>
    <row r="3" spans="1:5" ht="105.75" customHeight="1" thickBot="1" x14ac:dyDescent="0.4">
      <c r="A3" s="209" t="s">
        <v>205</v>
      </c>
      <c r="B3" s="209"/>
      <c r="C3" s="209"/>
      <c r="D3" s="175"/>
    </row>
    <row r="4" spans="1:5" ht="31.5" customHeight="1" x14ac:dyDescent="0.3">
      <c r="A4" s="176" t="s">
        <v>167</v>
      </c>
      <c r="B4" s="177" t="s">
        <v>168</v>
      </c>
      <c r="C4" s="178" t="s">
        <v>169</v>
      </c>
    </row>
    <row r="5" spans="1:5" ht="15.6" x14ac:dyDescent="0.3">
      <c r="A5" s="179" t="s">
        <v>170</v>
      </c>
      <c r="B5" s="180" t="s">
        <v>171</v>
      </c>
      <c r="C5" s="181">
        <f>C6+C8+C11</f>
        <v>4201</v>
      </c>
      <c r="D5" s="182"/>
    </row>
    <row r="6" spans="1:5" ht="15.6" x14ac:dyDescent="0.3">
      <c r="A6" s="179" t="s">
        <v>172</v>
      </c>
      <c r="B6" s="180" t="s">
        <v>173</v>
      </c>
      <c r="C6" s="181">
        <f>C7</f>
        <v>979</v>
      </c>
    </row>
    <row r="7" spans="1:5" ht="15.6" x14ac:dyDescent="0.3">
      <c r="A7" s="179" t="s">
        <v>174</v>
      </c>
      <c r="B7" s="183" t="s">
        <v>175</v>
      </c>
      <c r="C7" s="184">
        <v>979</v>
      </c>
      <c r="D7" s="182"/>
    </row>
    <row r="8" spans="1:5" ht="38.25" customHeight="1" x14ac:dyDescent="0.3">
      <c r="A8" s="179" t="s">
        <v>176</v>
      </c>
      <c r="B8" s="183" t="s">
        <v>177</v>
      </c>
      <c r="C8" s="184">
        <f>C9</f>
        <v>3222</v>
      </c>
    </row>
    <row r="9" spans="1:5" ht="38.25" customHeight="1" x14ac:dyDescent="0.3">
      <c r="A9" s="179" t="s">
        <v>178</v>
      </c>
      <c r="B9" s="183" t="s">
        <v>179</v>
      </c>
      <c r="C9" s="184">
        <f>C10</f>
        <v>3222</v>
      </c>
    </row>
    <row r="10" spans="1:5" ht="78" x14ac:dyDescent="0.3">
      <c r="A10" s="185" t="s">
        <v>180</v>
      </c>
      <c r="B10" s="186" t="s">
        <v>181</v>
      </c>
      <c r="C10" s="187">
        <v>3222</v>
      </c>
      <c r="D10" s="182"/>
    </row>
    <row r="11" spans="1:5" ht="15.6" hidden="1" x14ac:dyDescent="0.3">
      <c r="A11" s="179" t="s">
        <v>182</v>
      </c>
      <c r="B11" s="183" t="s">
        <v>183</v>
      </c>
      <c r="C11" s="184">
        <f>C12</f>
        <v>0</v>
      </c>
      <c r="D11" s="182"/>
    </row>
    <row r="12" spans="1:5" ht="46.8" hidden="1" x14ac:dyDescent="0.3">
      <c r="A12" s="179" t="s">
        <v>184</v>
      </c>
      <c r="B12" s="183" t="s">
        <v>185</v>
      </c>
      <c r="C12" s="184">
        <f>C13</f>
        <v>0</v>
      </c>
    </row>
    <row r="13" spans="1:5" ht="93.6" hidden="1" x14ac:dyDescent="0.3">
      <c r="A13" s="179" t="s">
        <v>186</v>
      </c>
      <c r="B13" s="183" t="s">
        <v>187</v>
      </c>
      <c r="C13" s="184">
        <f>C14</f>
        <v>0</v>
      </c>
    </row>
    <row r="14" spans="1:5" s="188" customFormat="1" ht="109.2" hidden="1" x14ac:dyDescent="0.3">
      <c r="A14" s="185" t="s">
        <v>188</v>
      </c>
      <c r="B14" s="186" t="s">
        <v>189</v>
      </c>
      <c r="C14" s="187">
        <v>0</v>
      </c>
    </row>
    <row r="15" spans="1:5" ht="17.399999999999999" x14ac:dyDescent="0.3">
      <c r="A15" s="189" t="s">
        <v>190</v>
      </c>
      <c r="B15" s="190" t="s">
        <v>191</v>
      </c>
      <c r="C15" s="191">
        <f>+C18+C17+C22</f>
        <v>80014.8</v>
      </c>
      <c r="D15" s="192"/>
      <c r="E15" s="193"/>
    </row>
    <row r="16" spans="1:5" ht="46.8" x14ac:dyDescent="0.3">
      <c r="A16" s="189" t="s">
        <v>192</v>
      </c>
      <c r="B16" s="190" t="s">
        <v>193</v>
      </c>
      <c r="C16" s="191">
        <f>C17</f>
        <v>14670</v>
      </c>
      <c r="D16" s="192"/>
      <c r="E16" s="193"/>
    </row>
    <row r="17" spans="1:5" ht="83.25" customHeight="1" x14ac:dyDescent="0.3">
      <c r="A17" s="189" t="s">
        <v>194</v>
      </c>
      <c r="B17" s="190" t="s">
        <v>195</v>
      </c>
      <c r="C17" s="194">
        <v>14670</v>
      </c>
      <c r="D17" s="192"/>
      <c r="E17" s="193"/>
    </row>
    <row r="18" spans="1:5" ht="40.5" customHeight="1" x14ac:dyDescent="0.3">
      <c r="A18" s="189" t="s">
        <v>196</v>
      </c>
      <c r="B18" s="190" t="s">
        <v>197</v>
      </c>
      <c r="C18" s="194">
        <f>C19</f>
        <v>62380.1</v>
      </c>
      <c r="D18" s="192"/>
      <c r="E18" s="193"/>
    </row>
    <row r="19" spans="1:5" ht="54.75" customHeight="1" x14ac:dyDescent="0.3">
      <c r="A19" s="189" t="s">
        <v>198</v>
      </c>
      <c r="B19" s="190" t="s">
        <v>199</v>
      </c>
      <c r="C19" s="194">
        <f>C20</f>
        <v>62380.1</v>
      </c>
      <c r="D19" s="192"/>
      <c r="E19" s="193"/>
    </row>
    <row r="20" spans="1:5" ht="90" customHeight="1" x14ac:dyDescent="0.3">
      <c r="A20" s="189" t="s">
        <v>200</v>
      </c>
      <c r="B20" s="190" t="s">
        <v>201</v>
      </c>
      <c r="C20" s="194">
        <f>62062.1+318</f>
        <v>62380.1</v>
      </c>
      <c r="D20" s="192"/>
      <c r="E20" s="193"/>
    </row>
    <row r="21" spans="1:5" ht="41.25" customHeight="1" x14ac:dyDescent="0.3">
      <c r="A21" s="190" t="s">
        <v>211</v>
      </c>
      <c r="B21" s="190" t="s">
        <v>212</v>
      </c>
      <c r="C21" s="204">
        <f>C22</f>
        <v>2964.7</v>
      </c>
      <c r="D21" s="192"/>
      <c r="E21" s="193"/>
    </row>
    <row r="22" spans="1:5" ht="46.5" customHeight="1" x14ac:dyDescent="0.3">
      <c r="A22" s="190" t="s">
        <v>206</v>
      </c>
      <c r="B22" s="190" t="s">
        <v>207</v>
      </c>
      <c r="C22" s="204">
        <f>C23</f>
        <v>2964.7</v>
      </c>
      <c r="D22" s="192"/>
      <c r="E22" s="193"/>
    </row>
    <row r="23" spans="1:5" ht="67.5" customHeight="1" x14ac:dyDescent="0.3">
      <c r="A23" s="190" t="s">
        <v>208</v>
      </c>
      <c r="B23" s="190" t="s">
        <v>209</v>
      </c>
      <c r="C23" s="204">
        <v>2964.7</v>
      </c>
      <c r="D23" s="192"/>
      <c r="E23" s="193"/>
    </row>
    <row r="24" spans="1:5" ht="19.5" customHeight="1" thickBot="1" x14ac:dyDescent="0.35">
      <c r="A24" s="210" t="s">
        <v>202</v>
      </c>
      <c r="B24" s="211"/>
      <c r="C24" s="195">
        <f>C15+C5</f>
        <v>84215.8</v>
      </c>
      <c r="E24" s="205"/>
    </row>
    <row r="25" spans="1:5" ht="1.5" customHeight="1" x14ac:dyDescent="0.3">
      <c r="B25" s="206"/>
      <c r="C25" s="206"/>
    </row>
    <row r="26" spans="1:5" ht="26.25" customHeight="1" x14ac:dyDescent="0.35">
      <c r="A26" s="197" t="s">
        <v>203</v>
      </c>
      <c r="B26" s="198"/>
      <c r="C26" s="199"/>
      <c r="D26" s="200"/>
    </row>
    <row r="27" spans="1:5" ht="18" customHeight="1" x14ac:dyDescent="0.35">
      <c r="A27" s="197" t="s">
        <v>204</v>
      </c>
      <c r="B27" s="198"/>
      <c r="C27" s="199"/>
      <c r="D27" s="200"/>
      <c r="E27" s="201"/>
    </row>
    <row r="28" spans="1:5" ht="18" x14ac:dyDescent="0.3">
      <c r="B28" s="206"/>
      <c r="C28" s="206"/>
      <c r="E28" s="202"/>
    </row>
    <row r="29" spans="1:5" ht="18" x14ac:dyDescent="0.3">
      <c r="B29" s="206"/>
      <c r="C29" s="206"/>
    </row>
    <row r="30" spans="1:5" ht="18" x14ac:dyDescent="0.3">
      <c r="B30" s="206"/>
      <c r="C30" s="206"/>
    </row>
    <row r="31" spans="1:5" ht="18" x14ac:dyDescent="0.3">
      <c r="A31" s="193"/>
      <c r="B31" s="196"/>
      <c r="C31" s="203"/>
    </row>
    <row r="33" spans="1:1" x14ac:dyDescent="0.3">
      <c r="A33"/>
    </row>
    <row r="34" spans="1:1" x14ac:dyDescent="0.3">
      <c r="A34"/>
    </row>
    <row r="35" spans="1:1" x14ac:dyDescent="0.3">
      <c r="A35" s="201"/>
    </row>
    <row r="36" spans="1:1" ht="15.6" x14ac:dyDescent="0.3">
      <c r="A36" s="202"/>
    </row>
  </sheetData>
  <mergeCells count="7">
    <mergeCell ref="B30:C30"/>
    <mergeCell ref="B2:C2"/>
    <mergeCell ref="A3:C3"/>
    <mergeCell ref="A24:B24"/>
    <mergeCell ref="B25:C25"/>
    <mergeCell ref="B28:C28"/>
    <mergeCell ref="B29:C29"/>
  </mergeCells>
  <pageMargins left="0.83" right="0.17" top="0.56000000000000005" bottom="0.31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86" zoomScaleNormal="86" workbookViewId="0">
      <selection activeCell="C2" sqref="C2:D3"/>
    </sheetView>
  </sheetViews>
  <sheetFormatPr defaultColWidth="9.109375" defaultRowHeight="13.8" x14ac:dyDescent="0.25"/>
  <cols>
    <col min="1" max="1" width="6.44140625" style="6" customWidth="1"/>
    <col min="2" max="2" width="73.33203125" style="1" customWidth="1"/>
    <col min="3" max="3" width="20.44140625" style="2" customWidth="1"/>
    <col min="4" max="4" width="30" style="161" customWidth="1"/>
    <col min="5" max="6" width="9.109375" style="6"/>
    <col min="7" max="7" width="17.33203125" style="6" customWidth="1"/>
    <col min="8" max="16384" width="9.109375" style="6"/>
  </cols>
  <sheetData>
    <row r="1" spans="1:7" ht="15" customHeight="1" x14ac:dyDescent="0.25">
      <c r="C1" s="212" t="s">
        <v>166</v>
      </c>
      <c r="D1" s="212"/>
    </row>
    <row r="2" spans="1:7" ht="60" customHeight="1" x14ac:dyDescent="0.25">
      <c r="C2" s="213" t="s">
        <v>215</v>
      </c>
      <c r="D2" s="213"/>
    </row>
    <row r="3" spans="1:7" ht="102.75" customHeight="1" x14ac:dyDescent="0.25">
      <c r="C3" s="213"/>
      <c r="D3" s="213"/>
    </row>
    <row r="4" spans="1:7" ht="4.5" hidden="1" customHeight="1" x14ac:dyDescent="0.25"/>
    <row r="5" spans="1:7" hidden="1" x14ac:dyDescent="0.25"/>
    <row r="6" spans="1:7" hidden="1" x14ac:dyDescent="0.25"/>
    <row r="7" spans="1:7" hidden="1" x14ac:dyDescent="0.25"/>
    <row r="8" spans="1:7" ht="117.75" customHeight="1" x14ac:dyDescent="0.25">
      <c r="B8" s="214" t="s">
        <v>155</v>
      </c>
      <c r="C8" s="214"/>
      <c r="D8" s="214"/>
    </row>
    <row r="9" spans="1:7" ht="33" customHeight="1" x14ac:dyDescent="0.25">
      <c r="A9" s="162" t="s">
        <v>150</v>
      </c>
      <c r="B9" s="8" t="s">
        <v>0</v>
      </c>
      <c r="C9" s="8" t="s">
        <v>4</v>
      </c>
      <c r="D9" s="10" t="s">
        <v>151</v>
      </c>
      <c r="G9" s="11"/>
    </row>
    <row r="10" spans="1:7" ht="12.75" hidden="1" customHeight="1" x14ac:dyDescent="0.25">
      <c r="A10" s="162"/>
      <c r="B10" s="12"/>
      <c r="C10" s="14"/>
      <c r="D10" s="15"/>
    </row>
    <row r="11" spans="1:7" ht="80.25" customHeight="1" x14ac:dyDescent="0.25">
      <c r="A11" s="8">
        <v>4</v>
      </c>
      <c r="B11" s="163" t="s">
        <v>24</v>
      </c>
      <c r="C11" s="164" t="s">
        <v>25</v>
      </c>
      <c r="D11" s="165">
        <f>62062.1+1129.5</f>
        <v>63191.6</v>
      </c>
    </row>
    <row r="12" spans="1:7" ht="80.25" customHeight="1" x14ac:dyDescent="0.25">
      <c r="A12" s="8"/>
      <c r="B12" s="166" t="s">
        <v>75</v>
      </c>
      <c r="C12" s="164" t="s">
        <v>76</v>
      </c>
      <c r="D12" s="165">
        <f>3718.7+800</f>
        <v>4518.7</v>
      </c>
    </row>
    <row r="13" spans="1:7" ht="80.25" customHeight="1" x14ac:dyDescent="0.25">
      <c r="A13" s="8"/>
      <c r="B13" s="163" t="s">
        <v>88</v>
      </c>
      <c r="C13" s="164" t="s">
        <v>89</v>
      </c>
      <c r="D13" s="165">
        <v>800</v>
      </c>
    </row>
    <row r="14" spans="1:7" ht="80.25" customHeight="1" x14ac:dyDescent="0.25">
      <c r="A14" s="8"/>
      <c r="B14" s="166" t="s">
        <v>119</v>
      </c>
      <c r="C14" s="164" t="s">
        <v>152</v>
      </c>
      <c r="D14" s="165">
        <v>200</v>
      </c>
    </row>
    <row r="15" spans="1:7" ht="45.75" customHeight="1" x14ac:dyDescent="0.25">
      <c r="A15" s="162"/>
      <c r="B15" s="101" t="s">
        <v>153</v>
      </c>
      <c r="C15" s="102"/>
      <c r="D15" s="104">
        <f>D14+D13+D12+D11</f>
        <v>68710.3</v>
      </c>
      <c r="G15" s="22"/>
    </row>
    <row r="16" spans="1:7" s="105" customFormat="1" ht="28.8" hidden="1" x14ac:dyDescent="0.3">
      <c r="B16" s="55" t="s">
        <v>100</v>
      </c>
      <c r="C16" s="56">
        <v>73</v>
      </c>
      <c r="D16" s="167">
        <v>0</v>
      </c>
    </row>
    <row r="17" spans="2:4" ht="31.2" hidden="1" x14ac:dyDescent="0.25">
      <c r="B17" s="46" t="s">
        <v>29</v>
      </c>
      <c r="C17" s="49">
        <v>73</v>
      </c>
      <c r="D17" s="82">
        <v>0</v>
      </c>
    </row>
    <row r="18" spans="2:4" ht="31.2" hidden="1" x14ac:dyDescent="0.25">
      <c r="B18" s="59" t="s">
        <v>101</v>
      </c>
      <c r="C18" s="8">
        <v>73</v>
      </c>
      <c r="D18" s="10"/>
    </row>
    <row r="19" spans="2:4" ht="31.2" hidden="1" x14ac:dyDescent="0.25">
      <c r="B19" s="59" t="s">
        <v>102</v>
      </c>
      <c r="C19" s="8">
        <v>73</v>
      </c>
      <c r="D19" s="10"/>
    </row>
    <row r="20" spans="2:4" ht="9.75" hidden="1" customHeight="1" x14ac:dyDescent="0.25">
      <c r="B20" s="46"/>
      <c r="C20" s="8"/>
      <c r="D20" s="10"/>
    </row>
    <row r="21" spans="2:4" ht="27.6" hidden="1" x14ac:dyDescent="0.25">
      <c r="B21" s="38" t="s">
        <v>103</v>
      </c>
      <c r="C21" s="39">
        <v>75</v>
      </c>
      <c r="D21" s="41">
        <v>0</v>
      </c>
    </row>
    <row r="22" spans="2:4" ht="41.4" hidden="1" x14ac:dyDescent="0.25">
      <c r="B22" s="42" t="s">
        <v>104</v>
      </c>
      <c r="C22" s="43">
        <v>75</v>
      </c>
      <c r="D22" s="168">
        <v>0</v>
      </c>
    </row>
    <row r="23" spans="2:4" s="105" customFormat="1" ht="28.8" hidden="1" x14ac:dyDescent="0.3">
      <c r="B23" s="55" t="s">
        <v>105</v>
      </c>
      <c r="C23" s="56">
        <v>75</v>
      </c>
      <c r="D23" s="167">
        <v>0</v>
      </c>
    </row>
    <row r="24" spans="2:4" ht="31.2" hidden="1" x14ac:dyDescent="0.25">
      <c r="B24" s="46" t="s">
        <v>21</v>
      </c>
      <c r="C24" s="49">
        <v>75</v>
      </c>
      <c r="D24" s="10">
        <v>0</v>
      </c>
    </row>
    <row r="25" spans="2:4" ht="31.2" hidden="1" x14ac:dyDescent="0.25">
      <c r="B25" s="59" t="s">
        <v>106</v>
      </c>
      <c r="C25" s="8">
        <v>75</v>
      </c>
      <c r="D25" s="10"/>
    </row>
    <row r="26" spans="2:4" ht="31.2" hidden="1" x14ac:dyDescent="0.25">
      <c r="B26" s="46" t="s">
        <v>29</v>
      </c>
      <c r="C26" s="49">
        <v>75</v>
      </c>
      <c r="D26" s="82">
        <v>0</v>
      </c>
    </row>
    <row r="27" spans="2:4" ht="31.2" hidden="1" x14ac:dyDescent="0.25">
      <c r="B27" s="59" t="s">
        <v>102</v>
      </c>
      <c r="C27" s="8">
        <v>75</v>
      </c>
      <c r="D27" s="10"/>
    </row>
    <row r="28" spans="2:4" hidden="1" x14ac:dyDescent="0.25">
      <c r="B28" s="51"/>
      <c r="C28" s="8"/>
      <c r="D28" s="10"/>
    </row>
    <row r="29" spans="2:4" ht="15.6" hidden="1" x14ac:dyDescent="0.25">
      <c r="B29" s="62" t="s">
        <v>107</v>
      </c>
      <c r="C29" s="63"/>
      <c r="D29" s="65">
        <v>0</v>
      </c>
    </row>
    <row r="30" spans="2:4" ht="28.5" hidden="1" customHeight="1" x14ac:dyDescent="0.25">
      <c r="B30" s="38" t="s">
        <v>108</v>
      </c>
      <c r="C30" s="39">
        <v>74</v>
      </c>
      <c r="D30" s="41">
        <v>0</v>
      </c>
    </row>
    <row r="31" spans="2:4" ht="27.6" hidden="1" x14ac:dyDescent="0.25">
      <c r="B31" s="42" t="s">
        <v>109</v>
      </c>
      <c r="C31" s="43">
        <v>74</v>
      </c>
      <c r="D31" s="168">
        <v>0</v>
      </c>
    </row>
    <row r="32" spans="2:4" s="105" customFormat="1" ht="28.8" hidden="1" x14ac:dyDescent="0.3">
      <c r="B32" s="55" t="s">
        <v>109</v>
      </c>
      <c r="C32" s="56">
        <v>74</v>
      </c>
      <c r="D32" s="167">
        <v>0</v>
      </c>
    </row>
    <row r="33" spans="2:5" ht="15.6" hidden="1" x14ac:dyDescent="0.25">
      <c r="B33" s="46" t="s">
        <v>110</v>
      </c>
      <c r="C33" s="49">
        <v>74</v>
      </c>
      <c r="D33" s="10"/>
    </row>
    <row r="34" spans="2:5" x14ac:dyDescent="0.25">
      <c r="E34" s="22"/>
    </row>
    <row r="35" spans="2:5" ht="18" x14ac:dyDescent="0.3">
      <c r="B35" s="107" t="s">
        <v>111</v>
      </c>
      <c r="C35" s="169"/>
    </row>
    <row r="36" spans="2:5" ht="30" customHeight="1" x14ac:dyDescent="0.3">
      <c r="B36" s="215" t="s">
        <v>154</v>
      </c>
      <c r="C36" s="216"/>
      <c r="D36" s="216"/>
    </row>
  </sheetData>
  <mergeCells count="4">
    <mergeCell ref="C1:D1"/>
    <mergeCell ref="C2:D3"/>
    <mergeCell ref="B8:D8"/>
    <mergeCell ref="B36:D36"/>
  </mergeCells>
  <pageMargins left="0.70866141732283472" right="0.31496062992125984" top="0.15748031496062992" bottom="0.15748031496062992" header="0.31496062992125984" footer="0.31496062992125984"/>
  <pageSetup paperSize="9" scale="7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"/>
  <sheetViews>
    <sheetView zoomScale="86" zoomScaleNormal="86" workbookViewId="0">
      <selection activeCell="D2" sqref="D2:F3"/>
    </sheetView>
  </sheetViews>
  <sheetFormatPr defaultColWidth="9.109375" defaultRowHeight="13.8" x14ac:dyDescent="0.25"/>
  <cols>
    <col min="1" max="1" width="76" style="1" customWidth="1"/>
    <col min="2" max="2" width="9.109375" style="3"/>
    <col min="3" max="3" width="11" style="3" customWidth="1"/>
    <col min="4" max="4" width="21.109375" style="2" customWidth="1"/>
    <col min="5" max="5" width="16.109375" style="2" customWidth="1"/>
    <col min="6" max="6" width="15" style="110" customWidth="1"/>
    <col min="7" max="7" width="9.109375" style="6"/>
    <col min="8" max="8" width="11.5546875" style="6" bestFit="1" customWidth="1"/>
    <col min="9" max="16384" width="9.109375" style="6"/>
  </cols>
  <sheetData>
    <row r="1" spans="1:10" ht="18" x14ac:dyDescent="0.25">
      <c r="E1" s="4"/>
      <c r="F1" s="109" t="s">
        <v>210</v>
      </c>
    </row>
    <row r="2" spans="1:10" ht="60" customHeight="1" x14ac:dyDescent="0.25">
      <c r="D2" s="217" t="s">
        <v>214</v>
      </c>
      <c r="E2" s="217"/>
      <c r="F2" s="217"/>
    </row>
    <row r="3" spans="1:10" ht="45.75" customHeight="1" x14ac:dyDescent="0.25">
      <c r="D3" s="217"/>
      <c r="E3" s="217"/>
      <c r="F3" s="217"/>
    </row>
    <row r="4" spans="1:10" ht="4.5" customHeight="1" x14ac:dyDescent="0.25"/>
    <row r="5" spans="1:10" hidden="1" x14ac:dyDescent="0.25"/>
    <row r="6" spans="1:10" hidden="1" x14ac:dyDescent="0.25"/>
    <row r="7" spans="1:10" hidden="1" x14ac:dyDescent="0.25"/>
    <row r="8" spans="1:10" ht="135" customHeight="1" x14ac:dyDescent="0.25">
      <c r="A8" s="214" t="s">
        <v>145</v>
      </c>
      <c r="B8" s="214"/>
      <c r="C8" s="214"/>
      <c r="D8" s="214"/>
      <c r="E8" s="214"/>
      <c r="F8" s="214"/>
    </row>
    <row r="9" spans="1:10" ht="24" customHeight="1" x14ac:dyDescent="0.25">
      <c r="A9" s="8" t="s">
        <v>0</v>
      </c>
      <c r="B9" s="9" t="s">
        <v>2</v>
      </c>
      <c r="C9" s="9" t="s">
        <v>3</v>
      </c>
      <c r="D9" s="8" t="s">
        <v>4</v>
      </c>
      <c r="E9" s="8" t="s">
        <v>5</v>
      </c>
      <c r="F9" s="111" t="s">
        <v>6</v>
      </c>
    </row>
    <row r="10" spans="1:10" ht="24" hidden="1" customHeight="1" x14ac:dyDescent="0.25">
      <c r="A10" s="12"/>
      <c r="B10" s="13"/>
      <c r="C10" s="13"/>
      <c r="D10" s="14"/>
      <c r="E10" s="14"/>
      <c r="F10" s="112"/>
    </row>
    <row r="11" spans="1:10" ht="66" hidden="1" customHeight="1" x14ac:dyDescent="0.25">
      <c r="A11" s="113"/>
      <c r="B11" s="114"/>
      <c r="C11" s="114"/>
      <c r="D11" s="115"/>
      <c r="E11" s="116"/>
      <c r="F11" s="117"/>
      <c r="G11" s="22"/>
    </row>
    <row r="12" spans="1:10" ht="17.399999999999999" x14ac:dyDescent="0.3">
      <c r="A12" s="23" t="s">
        <v>8</v>
      </c>
      <c r="B12" s="25" t="s">
        <v>9</v>
      </c>
      <c r="C12" s="25" t="s">
        <v>10</v>
      </c>
      <c r="D12" s="24"/>
      <c r="E12" s="24"/>
      <c r="F12" s="26">
        <f>F14+F23+F37+F71+F65</f>
        <v>25556.699999999997</v>
      </c>
      <c r="G12" s="22"/>
      <c r="H12" s="22"/>
    </row>
    <row r="13" spans="1:10" ht="17.399999999999999" hidden="1" x14ac:dyDescent="0.25">
      <c r="A13" s="27" t="s">
        <v>11</v>
      </c>
      <c r="B13" s="29" t="s">
        <v>9</v>
      </c>
      <c r="C13" s="29" t="s">
        <v>10</v>
      </c>
      <c r="D13" s="28" t="s">
        <v>12</v>
      </c>
      <c r="E13" s="30"/>
      <c r="F13" s="31">
        <f>F16+F25+F51+F82</f>
        <v>18885</v>
      </c>
      <c r="G13" s="22"/>
    </row>
    <row r="14" spans="1:10" ht="31.2" x14ac:dyDescent="0.25">
      <c r="A14" s="33" t="s">
        <v>13</v>
      </c>
      <c r="B14" s="35" t="s">
        <v>9</v>
      </c>
      <c r="C14" s="35" t="s">
        <v>14</v>
      </c>
      <c r="D14" s="34"/>
      <c r="E14" s="36"/>
      <c r="F14" s="37">
        <f>F16</f>
        <v>1922.8000000000002</v>
      </c>
    </row>
    <row r="15" spans="1:10" ht="31.2" x14ac:dyDescent="0.25">
      <c r="A15" s="131" t="s">
        <v>136</v>
      </c>
      <c r="B15" s="133" t="s">
        <v>9</v>
      </c>
      <c r="C15" s="133" t="s">
        <v>14</v>
      </c>
      <c r="D15" s="132" t="s">
        <v>12</v>
      </c>
      <c r="E15" s="134"/>
      <c r="F15" s="135">
        <f>F16</f>
        <v>1922.8000000000002</v>
      </c>
      <c r="J15" s="75"/>
    </row>
    <row r="16" spans="1:10" ht="22.2" customHeight="1" x14ac:dyDescent="0.25">
      <c r="A16" s="38" t="s">
        <v>15</v>
      </c>
      <c r="B16" s="40" t="s">
        <v>9</v>
      </c>
      <c r="C16" s="40" t="s">
        <v>14</v>
      </c>
      <c r="D16" s="39" t="s">
        <v>16</v>
      </c>
      <c r="E16" s="39"/>
      <c r="F16" s="41">
        <f>F17+F20</f>
        <v>1922.8000000000002</v>
      </c>
    </row>
    <row r="17" spans="1:10" ht="27.6" x14ac:dyDescent="0.25">
      <c r="A17" s="42" t="s">
        <v>17</v>
      </c>
      <c r="B17" s="44" t="s">
        <v>9</v>
      </c>
      <c r="C17" s="44" t="s">
        <v>14</v>
      </c>
      <c r="D17" s="43" t="s">
        <v>18</v>
      </c>
      <c r="E17" s="8"/>
      <c r="F17" s="45">
        <f>F18</f>
        <v>1532.2</v>
      </c>
    </row>
    <row r="18" spans="1:10" ht="46.8" x14ac:dyDescent="0.25">
      <c r="A18" s="46" t="s">
        <v>19</v>
      </c>
      <c r="B18" s="48" t="s">
        <v>9</v>
      </c>
      <c r="C18" s="48" t="s">
        <v>14</v>
      </c>
      <c r="D18" s="43" t="s">
        <v>18</v>
      </c>
      <c r="E18" s="49">
        <v>100</v>
      </c>
      <c r="F18" s="50">
        <f>F19</f>
        <v>1532.2</v>
      </c>
      <c r="H18" s="22"/>
    </row>
    <row r="19" spans="1:10" ht="33.75" customHeight="1" x14ac:dyDescent="0.25">
      <c r="A19" s="51" t="s">
        <v>21</v>
      </c>
      <c r="B19" s="9" t="s">
        <v>9</v>
      </c>
      <c r="C19" s="9" t="s">
        <v>14</v>
      </c>
      <c r="D19" s="43" t="s">
        <v>18</v>
      </c>
      <c r="E19" s="8">
        <v>120</v>
      </c>
      <c r="F19" s="53">
        <v>1532.2</v>
      </c>
      <c r="H19" s="75"/>
      <c r="J19" s="75"/>
    </row>
    <row r="20" spans="1:10" ht="33.75" customHeight="1" x14ac:dyDescent="0.25">
      <c r="A20" s="42" t="s">
        <v>160</v>
      </c>
      <c r="B20" s="44" t="s">
        <v>9</v>
      </c>
      <c r="C20" s="44" t="s">
        <v>9</v>
      </c>
      <c r="D20" s="43" t="s">
        <v>161</v>
      </c>
      <c r="E20" s="8"/>
      <c r="F20" s="45">
        <f>F21</f>
        <v>390.6</v>
      </c>
      <c r="H20" s="75"/>
      <c r="J20" s="75"/>
    </row>
    <row r="21" spans="1:10" ht="68.25" customHeight="1" x14ac:dyDescent="0.25">
      <c r="A21" s="46" t="s">
        <v>19</v>
      </c>
      <c r="B21" s="48" t="s">
        <v>9</v>
      </c>
      <c r="C21" s="48" t="s">
        <v>14</v>
      </c>
      <c r="D21" s="43" t="s">
        <v>161</v>
      </c>
      <c r="E21" s="49">
        <v>100</v>
      </c>
      <c r="F21" s="50">
        <f>F22</f>
        <v>390.6</v>
      </c>
      <c r="H21" s="75"/>
      <c r="J21" s="75"/>
    </row>
    <row r="22" spans="1:10" ht="33.75" customHeight="1" x14ac:dyDescent="0.25">
      <c r="A22" s="51" t="s">
        <v>21</v>
      </c>
      <c r="B22" s="9" t="s">
        <v>9</v>
      </c>
      <c r="C22" s="9" t="s">
        <v>14</v>
      </c>
      <c r="D22" s="43" t="s">
        <v>161</v>
      </c>
      <c r="E22" s="8">
        <v>120</v>
      </c>
      <c r="F22" s="53">
        <v>390.6</v>
      </c>
      <c r="H22" s="75"/>
      <c r="J22" s="75"/>
    </row>
    <row r="23" spans="1:10" ht="70.5" customHeight="1" x14ac:dyDescent="0.3">
      <c r="A23" s="62" t="s">
        <v>118</v>
      </c>
      <c r="B23" s="64" t="s">
        <v>9</v>
      </c>
      <c r="C23" s="64" t="s">
        <v>53</v>
      </c>
      <c r="D23" s="63"/>
      <c r="E23" s="63"/>
      <c r="F23" s="106">
        <f>F25</f>
        <v>3377.1</v>
      </c>
      <c r="H23" s="75"/>
    </row>
    <row r="24" spans="1:10" ht="52.95" customHeight="1" x14ac:dyDescent="0.3">
      <c r="A24" s="131" t="s">
        <v>136</v>
      </c>
      <c r="B24" s="133" t="s">
        <v>9</v>
      </c>
      <c r="C24" s="133" t="s">
        <v>53</v>
      </c>
      <c r="D24" s="132" t="s">
        <v>12</v>
      </c>
      <c r="E24" s="139"/>
      <c r="F24" s="140">
        <f>F25</f>
        <v>3377.1</v>
      </c>
    </row>
    <row r="25" spans="1:10" ht="33.75" customHeight="1" x14ac:dyDescent="0.25">
      <c r="A25" s="38" t="s">
        <v>93</v>
      </c>
      <c r="B25" s="40" t="s">
        <v>9</v>
      </c>
      <c r="C25" s="40" t="s">
        <v>53</v>
      </c>
      <c r="D25" s="39" t="s">
        <v>94</v>
      </c>
      <c r="E25" s="73"/>
      <c r="F25" s="41">
        <f>F26+F34</f>
        <v>3377.1</v>
      </c>
    </row>
    <row r="26" spans="1:10" ht="33.75" customHeight="1" x14ac:dyDescent="0.25">
      <c r="A26" s="42" t="s">
        <v>95</v>
      </c>
      <c r="B26" s="60" t="s">
        <v>9</v>
      </c>
      <c r="C26" s="60" t="s">
        <v>53</v>
      </c>
      <c r="D26" s="61" t="s">
        <v>96</v>
      </c>
      <c r="E26" s="83"/>
      <c r="F26" s="45">
        <f>F28+F30+F32</f>
        <v>2963</v>
      </c>
    </row>
    <row r="27" spans="1:10" ht="42.75" hidden="1" customHeight="1" x14ac:dyDescent="0.3">
      <c r="A27" s="55"/>
      <c r="B27" s="57"/>
      <c r="C27" s="57"/>
      <c r="D27" s="61"/>
      <c r="E27" s="8"/>
      <c r="F27" s="58"/>
    </row>
    <row r="28" spans="1:10" ht="69" customHeight="1" x14ac:dyDescent="0.25">
      <c r="A28" s="46" t="s">
        <v>19</v>
      </c>
      <c r="B28" s="48" t="s">
        <v>9</v>
      </c>
      <c r="C28" s="48" t="s">
        <v>53</v>
      </c>
      <c r="D28" s="61" t="s">
        <v>96</v>
      </c>
      <c r="E28" s="49">
        <v>100</v>
      </c>
      <c r="F28" s="50">
        <f>F29</f>
        <v>2235.5</v>
      </c>
    </row>
    <row r="29" spans="1:10" ht="33.75" customHeight="1" x14ac:dyDescent="0.25">
      <c r="A29" s="59" t="s">
        <v>21</v>
      </c>
      <c r="B29" s="9" t="s">
        <v>9</v>
      </c>
      <c r="C29" s="9" t="s">
        <v>53</v>
      </c>
      <c r="D29" s="61" t="s">
        <v>96</v>
      </c>
      <c r="E29" s="8">
        <v>120</v>
      </c>
      <c r="F29" s="54">
        <v>2235.5</v>
      </c>
    </row>
    <row r="30" spans="1:10" ht="33.75" customHeight="1" x14ac:dyDescent="0.25">
      <c r="A30" s="46" t="s">
        <v>133</v>
      </c>
      <c r="B30" s="48" t="s">
        <v>9</v>
      </c>
      <c r="C30" s="48" t="s">
        <v>53</v>
      </c>
      <c r="D30" s="61" t="s">
        <v>96</v>
      </c>
      <c r="E30" s="49">
        <v>200</v>
      </c>
      <c r="F30" s="50">
        <f>F31</f>
        <v>696.6</v>
      </c>
    </row>
    <row r="31" spans="1:10" ht="33.75" customHeight="1" x14ac:dyDescent="0.25">
      <c r="A31" s="51" t="s">
        <v>29</v>
      </c>
      <c r="B31" s="9" t="s">
        <v>9</v>
      </c>
      <c r="C31" s="9" t="s">
        <v>53</v>
      </c>
      <c r="D31" s="61" t="s">
        <v>96</v>
      </c>
      <c r="E31" s="8">
        <v>240</v>
      </c>
      <c r="F31" s="54">
        <f>700.5-3.9</f>
        <v>696.6</v>
      </c>
    </row>
    <row r="32" spans="1:10" ht="15.6" x14ac:dyDescent="0.25">
      <c r="A32" s="59" t="s">
        <v>34</v>
      </c>
      <c r="B32" s="48" t="s">
        <v>9</v>
      </c>
      <c r="C32" s="48" t="s">
        <v>53</v>
      </c>
      <c r="D32" s="61" t="s">
        <v>96</v>
      </c>
      <c r="E32" s="49">
        <v>800</v>
      </c>
      <c r="F32" s="50">
        <f>F33</f>
        <v>30.9</v>
      </c>
    </row>
    <row r="33" spans="1:6" ht="15.6" x14ac:dyDescent="0.25">
      <c r="A33" s="46" t="s">
        <v>35</v>
      </c>
      <c r="B33" s="48" t="s">
        <v>9</v>
      </c>
      <c r="C33" s="48" t="s">
        <v>53</v>
      </c>
      <c r="D33" s="61" t="s">
        <v>96</v>
      </c>
      <c r="E33" s="49">
        <v>850</v>
      </c>
      <c r="F33" s="50">
        <f>27+3.9</f>
        <v>30.9</v>
      </c>
    </row>
    <row r="34" spans="1:6" ht="46.8" x14ac:dyDescent="0.25">
      <c r="A34" s="59" t="s">
        <v>164</v>
      </c>
      <c r="B34" s="9" t="s">
        <v>9</v>
      </c>
      <c r="C34" s="9" t="s">
        <v>53</v>
      </c>
      <c r="D34" s="61" t="s">
        <v>165</v>
      </c>
      <c r="E34" s="8"/>
      <c r="F34" s="53">
        <f>F35</f>
        <v>414.1</v>
      </c>
    </row>
    <row r="35" spans="1:6" ht="46.8" x14ac:dyDescent="0.25">
      <c r="A35" s="46" t="s">
        <v>19</v>
      </c>
      <c r="B35" s="48" t="s">
        <v>9</v>
      </c>
      <c r="C35" s="48" t="s">
        <v>53</v>
      </c>
      <c r="D35" s="61" t="s">
        <v>165</v>
      </c>
      <c r="E35" s="49">
        <v>100</v>
      </c>
      <c r="F35" s="53">
        <f>F36</f>
        <v>414.1</v>
      </c>
    </row>
    <row r="36" spans="1:6" ht="15.6" x14ac:dyDescent="0.25">
      <c r="A36" s="59" t="s">
        <v>21</v>
      </c>
      <c r="B36" s="9" t="s">
        <v>9</v>
      </c>
      <c r="C36" s="9" t="s">
        <v>53</v>
      </c>
      <c r="D36" s="61" t="s">
        <v>165</v>
      </c>
      <c r="E36" s="8">
        <v>120</v>
      </c>
      <c r="F36" s="53">
        <v>414.1</v>
      </c>
    </row>
    <row r="37" spans="1:6" ht="57" customHeight="1" x14ac:dyDescent="0.25">
      <c r="A37" s="62" t="s">
        <v>22</v>
      </c>
      <c r="B37" s="64" t="s">
        <v>9</v>
      </c>
      <c r="C37" s="64" t="s">
        <v>23</v>
      </c>
      <c r="D37" s="64"/>
      <c r="E37" s="63"/>
      <c r="F37" s="65">
        <f>F38+F50</f>
        <v>19768.8</v>
      </c>
    </row>
    <row r="38" spans="1:6" ht="57" customHeight="1" x14ac:dyDescent="0.25">
      <c r="A38" s="131" t="s">
        <v>24</v>
      </c>
      <c r="B38" s="133" t="s">
        <v>9</v>
      </c>
      <c r="C38" s="133" t="s">
        <v>23</v>
      </c>
      <c r="D38" s="132" t="s">
        <v>25</v>
      </c>
      <c r="E38" s="141"/>
      <c r="F38" s="142">
        <f>F43+F39</f>
        <v>6501.7</v>
      </c>
    </row>
    <row r="39" spans="1:6" ht="57" customHeight="1" x14ac:dyDescent="0.25">
      <c r="A39" s="66" t="s">
        <v>156</v>
      </c>
      <c r="B39" s="40" t="s">
        <v>9</v>
      </c>
      <c r="C39" s="40" t="s">
        <v>23</v>
      </c>
      <c r="D39" s="39" t="s">
        <v>157</v>
      </c>
      <c r="E39" s="39"/>
      <c r="F39" s="41">
        <f>F40</f>
        <v>1129.5</v>
      </c>
    </row>
    <row r="40" spans="1:6" ht="57" customHeight="1" x14ac:dyDescent="0.25">
      <c r="A40" s="170" t="s">
        <v>158</v>
      </c>
      <c r="B40" s="60" t="s">
        <v>9</v>
      </c>
      <c r="C40" s="60" t="s">
        <v>23</v>
      </c>
      <c r="D40" s="61" t="s">
        <v>159</v>
      </c>
      <c r="E40" s="61"/>
      <c r="F40" s="68">
        <f>F41</f>
        <v>1129.5</v>
      </c>
    </row>
    <row r="41" spans="1:6" ht="78.75" customHeight="1" x14ac:dyDescent="0.25">
      <c r="A41" s="46" t="s">
        <v>19</v>
      </c>
      <c r="B41" s="48" t="s">
        <v>9</v>
      </c>
      <c r="C41" s="48" t="s">
        <v>23</v>
      </c>
      <c r="D41" s="61" t="s">
        <v>159</v>
      </c>
      <c r="E41" s="49">
        <v>100</v>
      </c>
      <c r="F41" s="171">
        <v>1129.5</v>
      </c>
    </row>
    <row r="42" spans="1:6" ht="57" customHeight="1" x14ac:dyDescent="0.25">
      <c r="A42" s="59" t="s">
        <v>21</v>
      </c>
      <c r="B42" s="9" t="s">
        <v>9</v>
      </c>
      <c r="C42" s="9" t="s">
        <v>23</v>
      </c>
      <c r="D42" s="61" t="s">
        <v>159</v>
      </c>
      <c r="E42" s="8">
        <v>120</v>
      </c>
      <c r="F42" s="111">
        <v>1129.5</v>
      </c>
    </row>
    <row r="43" spans="1:6" ht="57" customHeight="1" x14ac:dyDescent="0.25">
      <c r="A43" s="66" t="s">
        <v>26</v>
      </c>
      <c r="B43" s="40" t="s">
        <v>9</v>
      </c>
      <c r="C43" s="40" t="s">
        <v>23</v>
      </c>
      <c r="D43" s="39" t="s">
        <v>121</v>
      </c>
      <c r="E43" s="39"/>
      <c r="F43" s="41">
        <f>F44</f>
        <v>5372.2</v>
      </c>
    </row>
    <row r="44" spans="1:6" ht="57" customHeight="1" x14ac:dyDescent="0.25">
      <c r="A44" s="67" t="s">
        <v>27</v>
      </c>
      <c r="B44" s="44" t="s">
        <v>9</v>
      </c>
      <c r="C44" s="44" t="s">
        <v>23</v>
      </c>
      <c r="D44" s="61" t="s">
        <v>122</v>
      </c>
      <c r="E44" s="61"/>
      <c r="F44" s="72">
        <f>F45+F47</f>
        <v>5372.2</v>
      </c>
    </row>
    <row r="45" spans="1:6" ht="57" customHeight="1" x14ac:dyDescent="0.25">
      <c r="A45" s="46" t="s">
        <v>19</v>
      </c>
      <c r="B45" s="48" t="s">
        <v>9</v>
      </c>
      <c r="C45" s="48" t="s">
        <v>23</v>
      </c>
      <c r="D45" s="61" t="s">
        <v>122</v>
      </c>
      <c r="E45" s="49">
        <v>100</v>
      </c>
      <c r="F45" s="68">
        <f>F46</f>
        <v>4570.5</v>
      </c>
    </row>
    <row r="46" spans="1:6" ht="57" customHeight="1" x14ac:dyDescent="0.25">
      <c r="A46" s="59" t="s">
        <v>21</v>
      </c>
      <c r="B46" s="9" t="s">
        <v>9</v>
      </c>
      <c r="C46" s="9" t="s">
        <v>23</v>
      </c>
      <c r="D46" s="61" t="s">
        <v>122</v>
      </c>
      <c r="E46" s="8">
        <v>120</v>
      </c>
      <c r="F46" s="126">
        <v>4570.5</v>
      </c>
    </row>
    <row r="47" spans="1:6" ht="57" customHeight="1" x14ac:dyDescent="0.25">
      <c r="A47" s="46" t="s">
        <v>133</v>
      </c>
      <c r="B47" s="48" t="s">
        <v>9</v>
      </c>
      <c r="C47" s="48" t="s">
        <v>23</v>
      </c>
      <c r="D47" s="61" t="s">
        <v>122</v>
      </c>
      <c r="E47" s="49">
        <v>200</v>
      </c>
      <c r="F47" s="68">
        <f>F48</f>
        <v>801.7</v>
      </c>
    </row>
    <row r="48" spans="1:6" ht="31.2" x14ac:dyDescent="0.25">
      <c r="A48" s="59" t="s">
        <v>29</v>
      </c>
      <c r="B48" s="9" t="s">
        <v>9</v>
      </c>
      <c r="C48" s="9" t="s">
        <v>23</v>
      </c>
      <c r="D48" s="61" t="s">
        <v>122</v>
      </c>
      <c r="E48" s="8">
        <v>240</v>
      </c>
      <c r="F48" s="126">
        <v>801.7</v>
      </c>
    </row>
    <row r="49" spans="1:8" ht="15.6" hidden="1" x14ac:dyDescent="0.25">
      <c r="A49" s="62"/>
      <c r="B49" s="64"/>
      <c r="C49" s="64"/>
      <c r="D49" s="64"/>
      <c r="E49" s="63"/>
      <c r="F49" s="65"/>
    </row>
    <row r="50" spans="1:8" ht="31.2" x14ac:dyDescent="0.25">
      <c r="A50" s="131" t="s">
        <v>136</v>
      </c>
      <c r="B50" s="133" t="s">
        <v>9</v>
      </c>
      <c r="C50" s="133" t="s">
        <v>23</v>
      </c>
      <c r="D50" s="132" t="s">
        <v>12</v>
      </c>
      <c r="E50" s="141"/>
      <c r="F50" s="142">
        <f>F51</f>
        <v>13267.1</v>
      </c>
      <c r="H50" s="22"/>
    </row>
    <row r="51" spans="1:8" ht="41.4" x14ac:dyDescent="0.25">
      <c r="A51" s="38" t="s">
        <v>30</v>
      </c>
      <c r="B51" s="40" t="s">
        <v>9</v>
      </c>
      <c r="C51" s="40" t="s">
        <v>23</v>
      </c>
      <c r="D51" s="39" t="s">
        <v>31</v>
      </c>
      <c r="E51" s="73"/>
      <c r="F51" s="41">
        <f>F55+F62+F52</f>
        <v>13267.1</v>
      </c>
    </row>
    <row r="52" spans="1:8" ht="41.4" x14ac:dyDescent="0.25">
      <c r="A52" s="42" t="s">
        <v>149</v>
      </c>
      <c r="B52" s="44" t="s">
        <v>9</v>
      </c>
      <c r="C52" s="44" t="s">
        <v>23</v>
      </c>
      <c r="D52" s="43" t="s">
        <v>148</v>
      </c>
      <c r="E52" s="8"/>
      <c r="F52" s="45">
        <f>F53</f>
        <v>1500</v>
      </c>
    </row>
    <row r="53" spans="1:8" ht="31.2" x14ac:dyDescent="0.25">
      <c r="A53" s="46" t="s">
        <v>133</v>
      </c>
      <c r="B53" s="48" t="s">
        <v>9</v>
      </c>
      <c r="C53" s="48" t="s">
        <v>23</v>
      </c>
      <c r="D53" s="43" t="s">
        <v>148</v>
      </c>
      <c r="E53" s="49">
        <v>200</v>
      </c>
      <c r="F53" s="50">
        <f>F54</f>
        <v>1500</v>
      </c>
    </row>
    <row r="54" spans="1:8" ht="31.2" x14ac:dyDescent="0.25">
      <c r="A54" s="59" t="s">
        <v>29</v>
      </c>
      <c r="B54" s="9" t="s">
        <v>9</v>
      </c>
      <c r="C54" s="9" t="s">
        <v>23</v>
      </c>
      <c r="D54" s="43" t="s">
        <v>148</v>
      </c>
      <c r="E54" s="8">
        <v>240</v>
      </c>
      <c r="F54" s="54">
        <v>1500</v>
      </c>
    </row>
    <row r="55" spans="1:8" ht="41.4" x14ac:dyDescent="0.25">
      <c r="A55" s="42" t="s">
        <v>32</v>
      </c>
      <c r="B55" s="44" t="s">
        <v>9</v>
      </c>
      <c r="C55" s="44" t="s">
        <v>23</v>
      </c>
      <c r="D55" s="43" t="s">
        <v>33</v>
      </c>
      <c r="E55" s="8"/>
      <c r="F55" s="45">
        <f>F56+F58+F60</f>
        <v>9607.1</v>
      </c>
    </row>
    <row r="56" spans="1:8" ht="46.8" x14ac:dyDescent="0.25">
      <c r="A56" s="46" t="s">
        <v>19</v>
      </c>
      <c r="B56" s="48" t="s">
        <v>9</v>
      </c>
      <c r="C56" s="48" t="s">
        <v>23</v>
      </c>
      <c r="D56" s="43" t="s">
        <v>33</v>
      </c>
      <c r="E56" s="49">
        <v>100</v>
      </c>
      <c r="F56" s="50">
        <f>F57</f>
        <v>9262</v>
      </c>
    </row>
    <row r="57" spans="1:8" ht="15.6" x14ac:dyDescent="0.25">
      <c r="A57" s="59" t="s">
        <v>21</v>
      </c>
      <c r="B57" s="9" t="s">
        <v>9</v>
      </c>
      <c r="C57" s="9" t="s">
        <v>23</v>
      </c>
      <c r="D57" s="43" t="s">
        <v>33</v>
      </c>
      <c r="E57" s="8">
        <v>120</v>
      </c>
      <c r="F57" s="54">
        <v>9262</v>
      </c>
      <c r="H57" s="22"/>
    </row>
    <row r="58" spans="1:8" ht="31.2" x14ac:dyDescent="0.25">
      <c r="A58" s="46" t="s">
        <v>133</v>
      </c>
      <c r="B58" s="48" t="s">
        <v>9</v>
      </c>
      <c r="C58" s="48" t="s">
        <v>23</v>
      </c>
      <c r="D58" s="43" t="s">
        <v>33</v>
      </c>
      <c r="E58" s="49">
        <v>200</v>
      </c>
      <c r="F58" s="50">
        <f>F59</f>
        <v>343.6</v>
      </c>
    </row>
    <row r="59" spans="1:8" ht="36.75" customHeight="1" x14ac:dyDescent="0.25">
      <c r="A59" s="59" t="s">
        <v>29</v>
      </c>
      <c r="B59" s="48" t="s">
        <v>9</v>
      </c>
      <c r="C59" s="48" t="s">
        <v>23</v>
      </c>
      <c r="D59" s="43" t="s">
        <v>33</v>
      </c>
      <c r="E59" s="8">
        <v>240</v>
      </c>
      <c r="F59" s="54">
        <f>343.6</f>
        <v>343.6</v>
      </c>
    </row>
    <row r="60" spans="1:8" ht="36.75" customHeight="1" x14ac:dyDescent="0.25">
      <c r="A60" s="59" t="s">
        <v>34</v>
      </c>
      <c r="B60" s="48" t="s">
        <v>9</v>
      </c>
      <c r="C60" s="48" t="s">
        <v>23</v>
      </c>
      <c r="D60" s="43" t="s">
        <v>33</v>
      </c>
      <c r="E60" s="8">
        <v>800</v>
      </c>
      <c r="F60" s="50">
        <f>F61</f>
        <v>1.5</v>
      </c>
    </row>
    <row r="61" spans="1:8" ht="36.75" customHeight="1" x14ac:dyDescent="0.25">
      <c r="A61" s="46" t="s">
        <v>35</v>
      </c>
      <c r="B61" s="48" t="s">
        <v>9</v>
      </c>
      <c r="C61" s="48" t="s">
        <v>23</v>
      </c>
      <c r="D61" s="43" t="s">
        <v>33</v>
      </c>
      <c r="E61" s="8">
        <v>850</v>
      </c>
      <c r="F61" s="54">
        <v>1.5</v>
      </c>
    </row>
    <row r="62" spans="1:8" ht="45" customHeight="1" x14ac:dyDescent="0.25">
      <c r="A62" s="42" t="s">
        <v>162</v>
      </c>
      <c r="B62" s="44" t="s">
        <v>9</v>
      </c>
      <c r="C62" s="44" t="s">
        <v>23</v>
      </c>
      <c r="D62" s="43" t="s">
        <v>163</v>
      </c>
      <c r="E62" s="8"/>
      <c r="F62" s="45">
        <f>F63</f>
        <v>2160</v>
      </c>
    </row>
    <row r="63" spans="1:8" ht="65.25" customHeight="1" x14ac:dyDescent="0.25">
      <c r="A63" s="46" t="s">
        <v>19</v>
      </c>
      <c r="B63" s="48" t="s">
        <v>9</v>
      </c>
      <c r="C63" s="48" t="s">
        <v>23</v>
      </c>
      <c r="D63" s="43" t="s">
        <v>163</v>
      </c>
      <c r="E63" s="49">
        <v>100</v>
      </c>
      <c r="F63" s="50">
        <f>F64</f>
        <v>2160</v>
      </c>
    </row>
    <row r="64" spans="1:8" ht="36.75" customHeight="1" x14ac:dyDescent="0.25">
      <c r="A64" s="51" t="s">
        <v>21</v>
      </c>
      <c r="B64" s="9" t="s">
        <v>9</v>
      </c>
      <c r="C64" s="9" t="s">
        <v>23</v>
      </c>
      <c r="D64" s="43" t="s">
        <v>163</v>
      </c>
      <c r="E64" s="8">
        <v>120</v>
      </c>
      <c r="F64" s="145">
        <v>2160</v>
      </c>
    </row>
    <row r="65" spans="1:6" ht="36.75" customHeight="1" x14ac:dyDescent="0.25">
      <c r="A65" s="62" t="s">
        <v>139</v>
      </c>
      <c r="B65" s="63" t="s">
        <v>9</v>
      </c>
      <c r="C65" s="63" t="s">
        <v>86</v>
      </c>
      <c r="D65" s="62"/>
      <c r="E65" s="62"/>
      <c r="F65" s="65">
        <f>F66</f>
        <v>50</v>
      </c>
    </row>
    <row r="66" spans="1:6" ht="36.75" customHeight="1" x14ac:dyDescent="0.25">
      <c r="A66" s="131" t="s">
        <v>136</v>
      </c>
      <c r="B66" s="133" t="s">
        <v>9</v>
      </c>
      <c r="C66" s="133" t="s">
        <v>86</v>
      </c>
      <c r="D66" s="132" t="s">
        <v>12</v>
      </c>
      <c r="E66" s="136"/>
      <c r="F66" s="143">
        <f>F67</f>
        <v>50</v>
      </c>
    </row>
    <row r="67" spans="1:6" ht="36.75" customHeight="1" x14ac:dyDescent="0.25">
      <c r="A67" s="38" t="s">
        <v>107</v>
      </c>
      <c r="B67" s="40" t="s">
        <v>9</v>
      </c>
      <c r="C67" s="40" t="s">
        <v>86</v>
      </c>
      <c r="D67" s="39" t="s">
        <v>135</v>
      </c>
      <c r="E67" s="39"/>
      <c r="F67" s="41">
        <f>F68</f>
        <v>50</v>
      </c>
    </row>
    <row r="68" spans="1:6" ht="36.75" customHeight="1" x14ac:dyDescent="0.25">
      <c r="A68" s="42" t="s">
        <v>137</v>
      </c>
      <c r="B68" s="9" t="s">
        <v>9</v>
      </c>
      <c r="C68" s="9" t="s">
        <v>86</v>
      </c>
      <c r="D68" s="43" t="s">
        <v>134</v>
      </c>
      <c r="E68" s="8"/>
      <c r="F68" s="54">
        <f>F69</f>
        <v>50</v>
      </c>
    </row>
    <row r="69" spans="1:6" ht="36.75" customHeight="1" x14ac:dyDescent="0.25">
      <c r="A69" s="46" t="s">
        <v>34</v>
      </c>
      <c r="B69" s="48" t="s">
        <v>9</v>
      </c>
      <c r="C69" s="48" t="s">
        <v>86</v>
      </c>
      <c r="D69" s="56" t="s">
        <v>134</v>
      </c>
      <c r="E69" s="49">
        <v>800</v>
      </c>
      <c r="F69" s="50">
        <f>F70</f>
        <v>50</v>
      </c>
    </row>
    <row r="70" spans="1:6" ht="36.75" customHeight="1" x14ac:dyDescent="0.25">
      <c r="A70" s="59" t="s">
        <v>138</v>
      </c>
      <c r="B70" s="9" t="s">
        <v>9</v>
      </c>
      <c r="C70" s="9" t="s">
        <v>86</v>
      </c>
      <c r="D70" s="43" t="s">
        <v>134</v>
      </c>
      <c r="E70" s="8">
        <v>870</v>
      </c>
      <c r="F70" s="54">
        <v>50</v>
      </c>
    </row>
    <row r="71" spans="1:6" ht="36.75" customHeight="1" x14ac:dyDescent="0.25">
      <c r="A71" s="62" t="s">
        <v>36</v>
      </c>
      <c r="B71" s="64" t="s">
        <v>9</v>
      </c>
      <c r="C71" s="64" t="s">
        <v>37</v>
      </c>
      <c r="D71" s="64"/>
      <c r="E71" s="63"/>
      <c r="F71" s="65">
        <f>F72+F82+F86</f>
        <v>438</v>
      </c>
    </row>
    <row r="72" spans="1:6" ht="66" customHeight="1" x14ac:dyDescent="0.25">
      <c r="A72" s="66" t="s">
        <v>38</v>
      </c>
      <c r="B72" s="39" t="s">
        <v>9</v>
      </c>
      <c r="C72" s="39" t="s">
        <v>37</v>
      </c>
      <c r="D72" s="39" t="s">
        <v>39</v>
      </c>
      <c r="E72" s="39"/>
      <c r="F72" s="41">
        <f>F73+F77</f>
        <v>120</v>
      </c>
    </row>
    <row r="73" spans="1:6" ht="94.5" customHeight="1" x14ac:dyDescent="0.25">
      <c r="A73" s="76" t="s">
        <v>40</v>
      </c>
      <c r="B73" s="78" t="s">
        <v>9</v>
      </c>
      <c r="C73" s="78" t="s">
        <v>37</v>
      </c>
      <c r="D73" s="77" t="s">
        <v>41</v>
      </c>
      <c r="E73" s="77"/>
      <c r="F73" s="157">
        <f>F74</f>
        <v>55</v>
      </c>
    </row>
    <row r="74" spans="1:6" ht="76.5" customHeight="1" x14ac:dyDescent="0.25">
      <c r="A74" s="42" t="s">
        <v>42</v>
      </c>
      <c r="B74" s="44" t="s">
        <v>9</v>
      </c>
      <c r="C74" s="44" t="s">
        <v>37</v>
      </c>
      <c r="D74" s="43" t="s">
        <v>43</v>
      </c>
      <c r="E74" s="8"/>
      <c r="F74" s="45">
        <f>F75</f>
        <v>55</v>
      </c>
    </row>
    <row r="75" spans="1:6" ht="36.75" customHeight="1" x14ac:dyDescent="0.25">
      <c r="A75" s="46" t="s">
        <v>133</v>
      </c>
      <c r="B75" s="48" t="s">
        <v>9</v>
      </c>
      <c r="C75" s="48" t="s">
        <v>37</v>
      </c>
      <c r="D75" s="43" t="s">
        <v>43</v>
      </c>
      <c r="E75" s="49">
        <v>200</v>
      </c>
      <c r="F75" s="50">
        <f>F76</f>
        <v>55</v>
      </c>
    </row>
    <row r="76" spans="1:6" ht="36.75" customHeight="1" x14ac:dyDescent="0.25">
      <c r="A76" s="51" t="s">
        <v>29</v>
      </c>
      <c r="B76" s="9" t="s">
        <v>9</v>
      </c>
      <c r="C76" s="9" t="s">
        <v>37</v>
      </c>
      <c r="D76" s="43" t="s">
        <v>43</v>
      </c>
      <c r="E76" s="8">
        <v>240</v>
      </c>
      <c r="F76" s="127">
        <v>55</v>
      </c>
    </row>
    <row r="77" spans="1:6" ht="76.5" customHeight="1" x14ac:dyDescent="0.25">
      <c r="A77" s="76" t="s">
        <v>44</v>
      </c>
      <c r="B77" s="78" t="s">
        <v>9</v>
      </c>
      <c r="C77" s="78" t="s">
        <v>37</v>
      </c>
      <c r="D77" s="77" t="s">
        <v>45</v>
      </c>
      <c r="E77" s="77"/>
      <c r="F77" s="157">
        <f t="shared" ref="F77:F79" si="0">F78</f>
        <v>65</v>
      </c>
    </row>
    <row r="78" spans="1:6" ht="38.25" customHeight="1" x14ac:dyDescent="0.25">
      <c r="A78" s="42" t="s">
        <v>46</v>
      </c>
      <c r="B78" s="44" t="s">
        <v>9</v>
      </c>
      <c r="C78" s="44" t="s">
        <v>37</v>
      </c>
      <c r="D78" s="43" t="s">
        <v>47</v>
      </c>
      <c r="E78" s="8"/>
      <c r="F78" s="45">
        <f t="shared" si="0"/>
        <v>65</v>
      </c>
    </row>
    <row r="79" spans="1:6" ht="47.25" customHeight="1" x14ac:dyDescent="0.25">
      <c r="A79" s="46" t="s">
        <v>133</v>
      </c>
      <c r="B79" s="48" t="s">
        <v>9</v>
      </c>
      <c r="C79" s="48" t="s">
        <v>37</v>
      </c>
      <c r="D79" s="43" t="s">
        <v>48</v>
      </c>
      <c r="E79" s="49">
        <v>200</v>
      </c>
      <c r="F79" s="50">
        <f t="shared" si="0"/>
        <v>65</v>
      </c>
    </row>
    <row r="80" spans="1:6" ht="48.75" customHeight="1" x14ac:dyDescent="0.25">
      <c r="A80" s="51" t="s">
        <v>29</v>
      </c>
      <c r="B80" s="9" t="s">
        <v>9</v>
      </c>
      <c r="C80" s="9" t="s">
        <v>37</v>
      </c>
      <c r="D80" s="43" t="s">
        <v>47</v>
      </c>
      <c r="E80" s="8">
        <v>240</v>
      </c>
      <c r="F80" s="137">
        <v>65</v>
      </c>
    </row>
    <row r="81" spans="1:8" ht="48.75" customHeight="1" x14ac:dyDescent="0.25">
      <c r="A81" s="131" t="s">
        <v>136</v>
      </c>
      <c r="B81" s="133" t="s">
        <v>9</v>
      </c>
      <c r="C81" s="133" t="s">
        <v>37</v>
      </c>
      <c r="D81" s="132" t="s">
        <v>12</v>
      </c>
      <c r="E81" s="136"/>
      <c r="F81" s="144">
        <f>F82</f>
        <v>318</v>
      </c>
    </row>
    <row r="82" spans="1:8" ht="52.5" customHeight="1" x14ac:dyDescent="0.25">
      <c r="A82" s="66" t="s">
        <v>49</v>
      </c>
      <c r="B82" s="39" t="s">
        <v>9</v>
      </c>
      <c r="C82" s="39">
        <v>13</v>
      </c>
      <c r="D82" s="39" t="s">
        <v>50</v>
      </c>
      <c r="E82" s="39"/>
      <c r="F82" s="41">
        <f>F83</f>
        <v>318</v>
      </c>
    </row>
    <row r="83" spans="1:8" ht="77.25" customHeight="1" x14ac:dyDescent="0.25">
      <c r="A83" s="42" t="s">
        <v>51</v>
      </c>
      <c r="B83" s="44" t="s">
        <v>9</v>
      </c>
      <c r="C83" s="44">
        <v>13</v>
      </c>
      <c r="D83" s="43" t="s">
        <v>123</v>
      </c>
      <c r="E83" s="8"/>
      <c r="F83" s="45">
        <f>F84</f>
        <v>318</v>
      </c>
    </row>
    <row r="84" spans="1:8" ht="43.5" customHeight="1" x14ac:dyDescent="0.25">
      <c r="A84" s="46" t="s">
        <v>28</v>
      </c>
      <c r="B84" s="48" t="s">
        <v>9</v>
      </c>
      <c r="C84" s="48">
        <v>13</v>
      </c>
      <c r="D84" s="43" t="s">
        <v>123</v>
      </c>
      <c r="E84" s="49">
        <v>200</v>
      </c>
      <c r="F84" s="50">
        <f>F85</f>
        <v>318</v>
      </c>
    </row>
    <row r="85" spans="1:8" ht="56.25" customHeight="1" x14ac:dyDescent="0.25">
      <c r="A85" s="51" t="s">
        <v>29</v>
      </c>
      <c r="B85" s="9" t="s">
        <v>9</v>
      </c>
      <c r="C85" s="9">
        <v>13</v>
      </c>
      <c r="D85" s="43" t="s">
        <v>123</v>
      </c>
      <c r="E85" s="8">
        <v>240</v>
      </c>
      <c r="F85" s="54">
        <v>318</v>
      </c>
    </row>
    <row r="86" spans="1:8" hidden="1" x14ac:dyDescent="0.25">
      <c r="A86" s="66" t="s">
        <v>113</v>
      </c>
      <c r="B86" s="39" t="s">
        <v>9</v>
      </c>
      <c r="C86" s="39">
        <v>13</v>
      </c>
      <c r="D86" s="39" t="s">
        <v>114</v>
      </c>
      <c r="E86" s="39"/>
      <c r="F86" s="41">
        <f>F87</f>
        <v>0</v>
      </c>
    </row>
    <row r="87" spans="1:8" ht="15.6" hidden="1" x14ac:dyDescent="0.25">
      <c r="A87" s="46" t="s">
        <v>34</v>
      </c>
      <c r="B87" s="48" t="s">
        <v>9</v>
      </c>
      <c r="C87" s="48">
        <v>13</v>
      </c>
      <c r="D87" s="43" t="s">
        <v>115</v>
      </c>
      <c r="E87" s="49">
        <v>800</v>
      </c>
      <c r="F87" s="50">
        <f>F88</f>
        <v>0</v>
      </c>
    </row>
    <row r="88" spans="1:8" ht="27.6" hidden="1" x14ac:dyDescent="0.25">
      <c r="A88" s="51" t="s">
        <v>116</v>
      </c>
      <c r="B88" s="9" t="s">
        <v>9</v>
      </c>
      <c r="C88" s="9">
        <v>13</v>
      </c>
      <c r="D88" s="43" t="s">
        <v>115</v>
      </c>
      <c r="E88" s="8">
        <v>850</v>
      </c>
      <c r="F88" s="54"/>
    </row>
    <row r="89" spans="1:8" ht="69.599999999999994" x14ac:dyDescent="0.3">
      <c r="A89" s="23" t="s">
        <v>52</v>
      </c>
      <c r="B89" s="25" t="s">
        <v>53</v>
      </c>
      <c r="C89" s="25" t="s">
        <v>10</v>
      </c>
      <c r="D89" s="24"/>
      <c r="E89" s="24"/>
      <c r="F89" s="26">
        <f t="shared" ref="F89:F91" si="1">F90</f>
        <v>80</v>
      </c>
      <c r="H89" s="123"/>
    </row>
    <row r="90" spans="1:8" ht="46.8" x14ac:dyDescent="0.25">
      <c r="A90" s="33" t="s">
        <v>144</v>
      </c>
      <c r="B90" s="35" t="s">
        <v>53</v>
      </c>
      <c r="C90" s="35" t="s">
        <v>143</v>
      </c>
      <c r="D90" s="34"/>
      <c r="E90" s="36"/>
      <c r="F90" s="37">
        <f t="shared" si="1"/>
        <v>80</v>
      </c>
    </row>
    <row r="91" spans="1:8" ht="41.4" x14ac:dyDescent="0.25">
      <c r="A91" s="66" t="s">
        <v>119</v>
      </c>
      <c r="B91" s="39" t="s">
        <v>53</v>
      </c>
      <c r="C91" s="39">
        <v>10</v>
      </c>
      <c r="D91" s="39" t="s">
        <v>39</v>
      </c>
      <c r="E91" s="39"/>
      <c r="F91" s="41">
        <f t="shared" si="1"/>
        <v>80</v>
      </c>
    </row>
    <row r="92" spans="1:8" ht="81" x14ac:dyDescent="0.25">
      <c r="A92" s="76" t="s">
        <v>55</v>
      </c>
      <c r="B92" s="78" t="s">
        <v>53</v>
      </c>
      <c r="C92" s="78" t="s">
        <v>143</v>
      </c>
      <c r="D92" s="77" t="s">
        <v>56</v>
      </c>
      <c r="E92" s="77"/>
      <c r="F92" s="157">
        <f>F93</f>
        <v>80</v>
      </c>
    </row>
    <row r="93" spans="1:8" ht="69" x14ac:dyDescent="0.25">
      <c r="A93" s="42" t="s">
        <v>57</v>
      </c>
      <c r="B93" s="44" t="s">
        <v>53</v>
      </c>
      <c r="C93" s="44" t="s">
        <v>143</v>
      </c>
      <c r="D93" s="43" t="s">
        <v>58</v>
      </c>
      <c r="E93" s="8"/>
      <c r="F93" s="45">
        <f>F94</f>
        <v>80</v>
      </c>
    </row>
    <row r="94" spans="1:8" ht="31.2" x14ac:dyDescent="0.25">
      <c r="A94" s="46" t="s">
        <v>28</v>
      </c>
      <c r="B94" s="48" t="s">
        <v>53</v>
      </c>
      <c r="C94" s="48" t="s">
        <v>143</v>
      </c>
      <c r="D94" s="43" t="s">
        <v>58</v>
      </c>
      <c r="E94" s="49">
        <v>200</v>
      </c>
      <c r="F94" s="50">
        <f>F95</f>
        <v>80</v>
      </c>
    </row>
    <row r="95" spans="1:8" ht="27.6" x14ac:dyDescent="0.25">
      <c r="A95" s="51" t="s">
        <v>29</v>
      </c>
      <c r="B95" s="9" t="s">
        <v>53</v>
      </c>
      <c r="C95" s="9" t="s">
        <v>143</v>
      </c>
      <c r="D95" s="43" t="s">
        <v>58</v>
      </c>
      <c r="E95" s="8">
        <v>240</v>
      </c>
      <c r="F95" s="54">
        <v>80</v>
      </c>
    </row>
    <row r="96" spans="1:8" ht="34.799999999999997" x14ac:dyDescent="0.3">
      <c r="A96" s="23" t="s">
        <v>59</v>
      </c>
      <c r="B96" s="80" t="s">
        <v>60</v>
      </c>
      <c r="C96" s="80" t="s">
        <v>10</v>
      </c>
      <c r="D96" s="80"/>
      <c r="E96" s="80"/>
      <c r="F96" s="81">
        <f>F97</f>
        <v>56689.9</v>
      </c>
    </row>
    <row r="97" spans="1:6" ht="15.6" x14ac:dyDescent="0.25">
      <c r="A97" s="63" t="s">
        <v>61</v>
      </c>
      <c r="B97" s="63" t="s">
        <v>60</v>
      </c>
      <c r="C97" s="63" t="s">
        <v>53</v>
      </c>
      <c r="D97" s="63"/>
      <c r="E97" s="63"/>
      <c r="F97" s="65">
        <f>F99</f>
        <v>56689.9</v>
      </c>
    </row>
    <row r="98" spans="1:6" ht="41.4" x14ac:dyDescent="0.25">
      <c r="A98" s="66" t="s">
        <v>24</v>
      </c>
      <c r="B98" s="39" t="s">
        <v>60</v>
      </c>
      <c r="C98" s="39" t="s">
        <v>53</v>
      </c>
      <c r="D98" s="39" t="s">
        <v>25</v>
      </c>
      <c r="E98" s="39"/>
      <c r="F98" s="41">
        <f>F99</f>
        <v>56689.9</v>
      </c>
    </row>
    <row r="99" spans="1:6" ht="41.4" x14ac:dyDescent="0.25">
      <c r="A99" s="66" t="s">
        <v>26</v>
      </c>
      <c r="B99" s="39" t="s">
        <v>60</v>
      </c>
      <c r="C99" s="39" t="s">
        <v>53</v>
      </c>
      <c r="D99" s="39" t="s">
        <v>121</v>
      </c>
      <c r="E99" s="39"/>
      <c r="F99" s="41">
        <f>F100+F103+F106+F109+F112+F115+F118+F121+F124+F127</f>
        <v>56689.9</v>
      </c>
    </row>
    <row r="100" spans="1:6" x14ac:dyDescent="0.25">
      <c r="A100" s="67" t="s">
        <v>62</v>
      </c>
      <c r="B100" s="61" t="s">
        <v>60</v>
      </c>
      <c r="C100" s="61" t="s">
        <v>53</v>
      </c>
      <c r="D100" s="61" t="s">
        <v>141</v>
      </c>
      <c r="E100" s="61"/>
      <c r="F100" s="68">
        <f>F102</f>
        <v>28800</v>
      </c>
    </row>
    <row r="101" spans="1:6" ht="31.2" x14ac:dyDescent="0.25">
      <c r="A101" s="46" t="s">
        <v>28</v>
      </c>
      <c r="B101" s="49" t="s">
        <v>60</v>
      </c>
      <c r="C101" s="49" t="s">
        <v>53</v>
      </c>
      <c r="D101" s="49" t="s">
        <v>142</v>
      </c>
      <c r="E101" s="49">
        <v>200</v>
      </c>
      <c r="F101" s="82">
        <f>F102</f>
        <v>28800</v>
      </c>
    </row>
    <row r="102" spans="1:6" ht="27.6" x14ac:dyDescent="0.25">
      <c r="A102" s="51" t="s">
        <v>29</v>
      </c>
      <c r="B102" s="84" t="s">
        <v>60</v>
      </c>
      <c r="C102" s="84" t="s">
        <v>53</v>
      </c>
      <c r="D102" s="8" t="s">
        <v>141</v>
      </c>
      <c r="E102" s="8">
        <v>240</v>
      </c>
      <c r="F102" s="10">
        <f>30000-1200</f>
        <v>28800</v>
      </c>
    </row>
    <row r="103" spans="1:6" ht="41.4" x14ac:dyDescent="0.25">
      <c r="A103" s="67" t="s">
        <v>63</v>
      </c>
      <c r="B103" s="61" t="s">
        <v>60</v>
      </c>
      <c r="C103" s="61" t="s">
        <v>53</v>
      </c>
      <c r="D103" s="61" t="s">
        <v>124</v>
      </c>
      <c r="E103" s="61"/>
      <c r="F103" s="68">
        <f>F105</f>
        <v>1200</v>
      </c>
    </row>
    <row r="104" spans="1:6" ht="31.2" x14ac:dyDescent="0.25">
      <c r="A104" s="46" t="s">
        <v>133</v>
      </c>
      <c r="B104" s="49" t="s">
        <v>60</v>
      </c>
      <c r="C104" s="49" t="s">
        <v>53</v>
      </c>
      <c r="D104" s="49" t="s">
        <v>124</v>
      </c>
      <c r="E104" s="49">
        <v>200</v>
      </c>
      <c r="F104" s="82">
        <f>F105</f>
        <v>1200</v>
      </c>
    </row>
    <row r="105" spans="1:6" ht="27.6" x14ac:dyDescent="0.25">
      <c r="A105" s="51" t="s">
        <v>29</v>
      </c>
      <c r="B105" s="84" t="s">
        <v>60</v>
      </c>
      <c r="C105" s="84" t="s">
        <v>53</v>
      </c>
      <c r="D105" s="8" t="s">
        <v>124</v>
      </c>
      <c r="E105" s="8">
        <v>240</v>
      </c>
      <c r="F105" s="10">
        <v>1200</v>
      </c>
    </row>
    <row r="106" spans="1:6" ht="27.6" x14ac:dyDescent="0.25">
      <c r="A106" s="67" t="s">
        <v>64</v>
      </c>
      <c r="B106" s="61" t="s">
        <v>60</v>
      </c>
      <c r="C106" s="61" t="s">
        <v>53</v>
      </c>
      <c r="D106" s="61" t="s">
        <v>125</v>
      </c>
      <c r="E106" s="61"/>
      <c r="F106" s="68">
        <f>F108</f>
        <v>12889.9</v>
      </c>
    </row>
    <row r="107" spans="1:6" ht="31.2" x14ac:dyDescent="0.25">
      <c r="A107" s="46" t="s">
        <v>133</v>
      </c>
      <c r="B107" s="49" t="s">
        <v>60</v>
      </c>
      <c r="C107" s="49" t="s">
        <v>53</v>
      </c>
      <c r="D107" s="49" t="s">
        <v>125</v>
      </c>
      <c r="E107" s="49">
        <v>200</v>
      </c>
      <c r="F107" s="82">
        <f>F108</f>
        <v>12889.9</v>
      </c>
    </row>
    <row r="108" spans="1:6" ht="27.6" x14ac:dyDescent="0.25">
      <c r="A108" s="51" t="s">
        <v>29</v>
      </c>
      <c r="B108" s="84" t="s">
        <v>60</v>
      </c>
      <c r="C108" s="84" t="s">
        <v>53</v>
      </c>
      <c r="D108" s="8" t="s">
        <v>125</v>
      </c>
      <c r="E108" s="8">
        <v>240</v>
      </c>
      <c r="F108" s="10">
        <v>12889.9</v>
      </c>
    </row>
    <row r="109" spans="1:6" ht="41.4" x14ac:dyDescent="0.25">
      <c r="A109" s="67" t="s">
        <v>65</v>
      </c>
      <c r="B109" s="61" t="s">
        <v>60</v>
      </c>
      <c r="C109" s="61" t="s">
        <v>53</v>
      </c>
      <c r="D109" s="61" t="s">
        <v>126</v>
      </c>
      <c r="E109" s="61"/>
      <c r="F109" s="68">
        <f>F110</f>
        <v>3000</v>
      </c>
    </row>
    <row r="110" spans="1:6" ht="31.2" x14ac:dyDescent="0.25">
      <c r="A110" s="46" t="s">
        <v>133</v>
      </c>
      <c r="B110" s="49" t="s">
        <v>60</v>
      </c>
      <c r="C110" s="49" t="s">
        <v>53</v>
      </c>
      <c r="D110" s="49" t="s">
        <v>126</v>
      </c>
      <c r="E110" s="49">
        <v>200</v>
      </c>
      <c r="F110" s="82">
        <f>F111</f>
        <v>3000</v>
      </c>
    </row>
    <row r="111" spans="1:6" ht="27.6" x14ac:dyDescent="0.25">
      <c r="A111" s="51" t="s">
        <v>29</v>
      </c>
      <c r="B111" s="84" t="s">
        <v>60</v>
      </c>
      <c r="C111" s="84" t="s">
        <v>53</v>
      </c>
      <c r="D111" s="8" t="s">
        <v>126</v>
      </c>
      <c r="E111" s="8">
        <v>240</v>
      </c>
      <c r="F111" s="10">
        <v>3000</v>
      </c>
    </row>
    <row r="112" spans="1:6" ht="41.4" x14ac:dyDescent="0.25">
      <c r="A112" s="67" t="s">
        <v>66</v>
      </c>
      <c r="B112" s="61" t="s">
        <v>60</v>
      </c>
      <c r="C112" s="61" t="s">
        <v>53</v>
      </c>
      <c r="D112" s="61" t="s">
        <v>127</v>
      </c>
      <c r="E112" s="61"/>
      <c r="F112" s="68">
        <f>F114</f>
        <v>1000</v>
      </c>
    </row>
    <row r="113" spans="1:6" ht="31.2" x14ac:dyDescent="0.25">
      <c r="A113" s="46" t="s">
        <v>133</v>
      </c>
      <c r="B113" s="49" t="s">
        <v>60</v>
      </c>
      <c r="C113" s="49" t="s">
        <v>53</v>
      </c>
      <c r="D113" s="49" t="s">
        <v>127</v>
      </c>
      <c r="E113" s="49">
        <v>200</v>
      </c>
      <c r="F113" s="82">
        <f>F114</f>
        <v>1000</v>
      </c>
    </row>
    <row r="114" spans="1:6" ht="27.6" x14ac:dyDescent="0.25">
      <c r="A114" s="51" t="s">
        <v>29</v>
      </c>
      <c r="B114" s="84" t="s">
        <v>60</v>
      </c>
      <c r="C114" s="84" t="s">
        <v>53</v>
      </c>
      <c r="D114" s="8" t="s">
        <v>127</v>
      </c>
      <c r="E114" s="8">
        <v>240</v>
      </c>
      <c r="F114" s="10">
        <v>1000</v>
      </c>
    </row>
    <row r="115" spans="1:6" ht="27.6" x14ac:dyDescent="0.25">
      <c r="A115" s="67" t="s">
        <v>67</v>
      </c>
      <c r="B115" s="61" t="s">
        <v>60</v>
      </c>
      <c r="C115" s="61" t="s">
        <v>53</v>
      </c>
      <c r="D115" s="61" t="s">
        <v>128</v>
      </c>
      <c r="E115" s="61"/>
      <c r="F115" s="68">
        <f>F117</f>
        <v>500</v>
      </c>
    </row>
    <row r="116" spans="1:6" ht="31.2" x14ac:dyDescent="0.25">
      <c r="A116" s="46" t="s">
        <v>133</v>
      </c>
      <c r="B116" s="49" t="s">
        <v>60</v>
      </c>
      <c r="C116" s="49" t="s">
        <v>53</v>
      </c>
      <c r="D116" s="49" t="s">
        <v>128</v>
      </c>
      <c r="E116" s="49">
        <v>200</v>
      </c>
      <c r="F116" s="82">
        <f>F117</f>
        <v>500</v>
      </c>
    </row>
    <row r="117" spans="1:6" ht="27.6" x14ac:dyDescent="0.25">
      <c r="A117" s="51" t="s">
        <v>29</v>
      </c>
      <c r="B117" s="84" t="s">
        <v>60</v>
      </c>
      <c r="C117" s="84" t="s">
        <v>53</v>
      </c>
      <c r="D117" s="8" t="s">
        <v>128</v>
      </c>
      <c r="E117" s="8">
        <v>240</v>
      </c>
      <c r="F117" s="10">
        <v>500</v>
      </c>
    </row>
    <row r="118" spans="1:6" ht="27.6" x14ac:dyDescent="0.25">
      <c r="A118" s="67" t="s">
        <v>68</v>
      </c>
      <c r="B118" s="61" t="s">
        <v>60</v>
      </c>
      <c r="C118" s="61" t="s">
        <v>53</v>
      </c>
      <c r="D118" s="61" t="s">
        <v>129</v>
      </c>
      <c r="E118" s="61"/>
      <c r="F118" s="68">
        <f>F120</f>
        <v>7000</v>
      </c>
    </row>
    <row r="119" spans="1:6" ht="31.2" x14ac:dyDescent="0.25">
      <c r="A119" s="46" t="s">
        <v>133</v>
      </c>
      <c r="B119" s="49" t="s">
        <v>60</v>
      </c>
      <c r="C119" s="49" t="s">
        <v>53</v>
      </c>
      <c r="D119" s="49" t="s">
        <v>129</v>
      </c>
      <c r="E119" s="49">
        <v>200</v>
      </c>
      <c r="F119" s="82">
        <f>F120</f>
        <v>7000</v>
      </c>
    </row>
    <row r="120" spans="1:6" ht="27.6" x14ac:dyDescent="0.25">
      <c r="A120" s="51" t="s">
        <v>29</v>
      </c>
      <c r="B120" s="84" t="s">
        <v>60</v>
      </c>
      <c r="C120" s="84" t="s">
        <v>53</v>
      </c>
      <c r="D120" s="8" t="s">
        <v>129</v>
      </c>
      <c r="E120" s="8">
        <v>240</v>
      </c>
      <c r="F120" s="10">
        <v>7000</v>
      </c>
    </row>
    <row r="121" spans="1:6" ht="27.6" hidden="1" x14ac:dyDescent="0.25">
      <c r="A121" s="67" t="s">
        <v>69</v>
      </c>
      <c r="B121" s="61" t="s">
        <v>60</v>
      </c>
      <c r="C121" s="61" t="s">
        <v>53</v>
      </c>
      <c r="D121" s="61" t="s">
        <v>130</v>
      </c>
      <c r="E121" s="61"/>
      <c r="F121" s="68">
        <f>F123</f>
        <v>0</v>
      </c>
    </row>
    <row r="122" spans="1:6" ht="31.2" hidden="1" x14ac:dyDescent="0.25">
      <c r="A122" s="46" t="s">
        <v>133</v>
      </c>
      <c r="B122" s="49" t="s">
        <v>60</v>
      </c>
      <c r="C122" s="49" t="s">
        <v>53</v>
      </c>
      <c r="D122" s="49" t="s">
        <v>130</v>
      </c>
      <c r="E122" s="49">
        <v>200</v>
      </c>
      <c r="F122" s="82">
        <f>F123</f>
        <v>0</v>
      </c>
    </row>
    <row r="123" spans="1:6" ht="27.6" hidden="1" x14ac:dyDescent="0.25">
      <c r="A123" s="51" t="s">
        <v>29</v>
      </c>
      <c r="B123" s="84" t="s">
        <v>60</v>
      </c>
      <c r="C123" s="84" t="s">
        <v>53</v>
      </c>
      <c r="D123" s="8" t="s">
        <v>130</v>
      </c>
      <c r="E123" s="8">
        <v>240</v>
      </c>
      <c r="F123" s="10"/>
    </row>
    <row r="124" spans="1:6" ht="27.6" x14ac:dyDescent="0.25">
      <c r="A124" s="67" t="s">
        <v>70</v>
      </c>
      <c r="B124" s="57" t="s">
        <v>60</v>
      </c>
      <c r="C124" s="57" t="s">
        <v>53</v>
      </c>
      <c r="D124" s="43" t="s">
        <v>131</v>
      </c>
      <c r="E124" s="8"/>
      <c r="F124" s="68">
        <f>F125</f>
        <v>2300</v>
      </c>
    </row>
    <row r="125" spans="1:6" ht="31.2" x14ac:dyDescent="0.25">
      <c r="A125" s="46" t="s">
        <v>133</v>
      </c>
      <c r="B125" s="49" t="s">
        <v>60</v>
      </c>
      <c r="C125" s="49" t="s">
        <v>53</v>
      </c>
      <c r="D125" s="49" t="s">
        <v>131</v>
      </c>
      <c r="E125" s="49">
        <v>200</v>
      </c>
      <c r="F125" s="82">
        <f>F126</f>
        <v>2300</v>
      </c>
    </row>
    <row r="126" spans="1:6" ht="27.6" x14ac:dyDescent="0.25">
      <c r="A126" s="51" t="s">
        <v>29</v>
      </c>
      <c r="B126" s="84" t="s">
        <v>60</v>
      </c>
      <c r="C126" s="84" t="s">
        <v>53</v>
      </c>
      <c r="D126" s="8" t="s">
        <v>131</v>
      </c>
      <c r="E126" s="8">
        <v>240</v>
      </c>
      <c r="F126" s="10">
        <v>2300</v>
      </c>
    </row>
    <row r="127" spans="1:6" ht="27.6" hidden="1" x14ac:dyDescent="0.25">
      <c r="A127" s="67" t="s">
        <v>71</v>
      </c>
      <c r="B127" s="57" t="s">
        <v>60</v>
      </c>
      <c r="C127" s="57" t="s">
        <v>53</v>
      </c>
      <c r="D127" s="43" t="s">
        <v>132</v>
      </c>
      <c r="E127" s="8"/>
      <c r="F127" s="68">
        <f>F128</f>
        <v>0</v>
      </c>
    </row>
    <row r="128" spans="1:6" ht="31.2" hidden="1" x14ac:dyDescent="0.25">
      <c r="A128" s="46" t="s">
        <v>28</v>
      </c>
      <c r="B128" s="49" t="s">
        <v>60</v>
      </c>
      <c r="C128" s="49" t="s">
        <v>53</v>
      </c>
      <c r="D128" s="49" t="s">
        <v>132</v>
      </c>
      <c r="E128" s="49">
        <v>200</v>
      </c>
      <c r="F128" s="82">
        <f>F129</f>
        <v>0</v>
      </c>
    </row>
    <row r="129" spans="1:6" ht="27.6" hidden="1" x14ac:dyDescent="0.25">
      <c r="A129" s="51" t="s">
        <v>29</v>
      </c>
      <c r="B129" s="84" t="s">
        <v>60</v>
      </c>
      <c r="C129" s="84" t="s">
        <v>53</v>
      </c>
      <c r="D129" s="8" t="s">
        <v>132</v>
      </c>
      <c r="E129" s="8">
        <v>240</v>
      </c>
      <c r="F129" s="10"/>
    </row>
    <row r="130" spans="1:6" hidden="1" x14ac:dyDescent="0.25">
      <c r="A130" s="51"/>
      <c r="B130" s="9"/>
      <c r="C130" s="9"/>
      <c r="D130" s="43"/>
      <c r="E130" s="8"/>
      <c r="F130" s="54"/>
    </row>
    <row r="131" spans="1:6" ht="31.5" customHeight="1" x14ac:dyDescent="0.3">
      <c r="A131" s="23" t="s">
        <v>72</v>
      </c>
      <c r="B131" s="24" t="s">
        <v>73</v>
      </c>
      <c r="C131" s="24" t="s">
        <v>10</v>
      </c>
      <c r="D131" s="23"/>
      <c r="E131" s="23"/>
      <c r="F131" s="26">
        <f>F132</f>
        <v>4518.7</v>
      </c>
    </row>
    <row r="132" spans="1:6" ht="35.25" customHeight="1" x14ac:dyDescent="0.25">
      <c r="A132" s="87" t="s">
        <v>74</v>
      </c>
      <c r="B132" s="89" t="s">
        <v>73</v>
      </c>
      <c r="C132" s="89" t="s">
        <v>9</v>
      </c>
      <c r="D132" s="88"/>
      <c r="E132" s="88"/>
      <c r="F132" s="90">
        <f>F133</f>
        <v>4518.7</v>
      </c>
    </row>
    <row r="133" spans="1:6" ht="41.4" x14ac:dyDescent="0.25">
      <c r="A133" s="38" t="s">
        <v>75</v>
      </c>
      <c r="B133" s="40" t="s">
        <v>73</v>
      </c>
      <c r="C133" s="40" t="s">
        <v>9</v>
      </c>
      <c r="D133" s="39" t="s">
        <v>76</v>
      </c>
      <c r="E133" s="73"/>
      <c r="F133" s="41">
        <f>F134+F138</f>
        <v>4518.7</v>
      </c>
    </row>
    <row r="134" spans="1:6" ht="48.6" x14ac:dyDescent="0.25">
      <c r="A134" s="76" t="s">
        <v>77</v>
      </c>
      <c r="B134" s="124" t="s">
        <v>73</v>
      </c>
      <c r="C134" s="78" t="s">
        <v>9</v>
      </c>
      <c r="D134" s="77" t="s">
        <v>78</v>
      </c>
      <c r="E134" s="77"/>
      <c r="F134" s="160">
        <f>F135</f>
        <v>3718.7</v>
      </c>
    </row>
    <row r="135" spans="1:6" ht="41.4" x14ac:dyDescent="0.25">
      <c r="A135" s="42" t="s">
        <v>79</v>
      </c>
      <c r="B135" s="44" t="s">
        <v>73</v>
      </c>
      <c r="C135" s="44" t="s">
        <v>9</v>
      </c>
      <c r="D135" s="43" t="s">
        <v>80</v>
      </c>
      <c r="E135" s="8"/>
      <c r="F135" s="45">
        <f>F136</f>
        <v>3718.7</v>
      </c>
    </row>
    <row r="136" spans="1:6" ht="31.2" x14ac:dyDescent="0.25">
      <c r="A136" s="46" t="s">
        <v>133</v>
      </c>
      <c r="B136" s="48" t="s">
        <v>73</v>
      </c>
      <c r="C136" s="48" t="s">
        <v>9</v>
      </c>
      <c r="D136" s="43" t="s">
        <v>80</v>
      </c>
      <c r="E136" s="49">
        <v>200</v>
      </c>
      <c r="F136" s="50">
        <f>F137</f>
        <v>3718.7</v>
      </c>
    </row>
    <row r="137" spans="1:6" ht="27.6" x14ac:dyDescent="0.25">
      <c r="A137" s="51" t="s">
        <v>29</v>
      </c>
      <c r="B137" s="9" t="s">
        <v>73</v>
      </c>
      <c r="C137" s="9" t="s">
        <v>9</v>
      </c>
      <c r="D137" s="43" t="s">
        <v>80</v>
      </c>
      <c r="E137" s="8">
        <v>240</v>
      </c>
      <c r="F137" s="54">
        <f>2918.7+800</f>
        <v>3718.7</v>
      </c>
    </row>
    <row r="138" spans="1:6" ht="48.6" x14ac:dyDescent="0.25">
      <c r="A138" s="76" t="s">
        <v>81</v>
      </c>
      <c r="B138" s="124" t="s">
        <v>73</v>
      </c>
      <c r="C138" s="78" t="s">
        <v>9</v>
      </c>
      <c r="D138" s="77" t="s">
        <v>82</v>
      </c>
      <c r="E138" s="77"/>
      <c r="F138" s="160">
        <f>F139</f>
        <v>800</v>
      </c>
    </row>
    <row r="139" spans="1:6" ht="41.4" x14ac:dyDescent="0.25">
      <c r="A139" s="42" t="s">
        <v>83</v>
      </c>
      <c r="B139" s="44" t="s">
        <v>73</v>
      </c>
      <c r="C139" s="44" t="s">
        <v>9</v>
      </c>
      <c r="D139" s="43" t="s">
        <v>84</v>
      </c>
      <c r="E139" s="8"/>
      <c r="F139" s="45">
        <f>F140</f>
        <v>800</v>
      </c>
    </row>
    <row r="140" spans="1:6" ht="31.2" x14ac:dyDescent="0.25">
      <c r="A140" s="46" t="s">
        <v>133</v>
      </c>
      <c r="B140" s="48" t="s">
        <v>73</v>
      </c>
      <c r="C140" s="48" t="s">
        <v>9</v>
      </c>
      <c r="D140" s="43" t="s">
        <v>84</v>
      </c>
      <c r="E140" s="49">
        <v>200</v>
      </c>
      <c r="F140" s="50">
        <f>F141</f>
        <v>800</v>
      </c>
    </row>
    <row r="141" spans="1:6" ht="27.6" x14ac:dyDescent="0.25">
      <c r="A141" s="51" t="s">
        <v>29</v>
      </c>
      <c r="B141" s="9" t="s">
        <v>73</v>
      </c>
      <c r="C141" s="9" t="s">
        <v>9</v>
      </c>
      <c r="D141" s="43" t="s">
        <v>84</v>
      </c>
      <c r="E141" s="8">
        <v>240</v>
      </c>
      <c r="F141" s="54">
        <v>800</v>
      </c>
    </row>
    <row r="142" spans="1:6" ht="33" customHeight="1" x14ac:dyDescent="0.3">
      <c r="A142" s="23" t="s">
        <v>85</v>
      </c>
      <c r="B142" s="24" t="s">
        <v>86</v>
      </c>
      <c r="C142" s="24" t="s">
        <v>10</v>
      </c>
      <c r="D142" s="23"/>
      <c r="E142" s="23"/>
      <c r="F142" s="26">
        <f>F144</f>
        <v>800</v>
      </c>
    </row>
    <row r="143" spans="1:6" ht="27.75" customHeight="1" x14ac:dyDescent="0.25">
      <c r="A143" s="125" t="s">
        <v>87</v>
      </c>
      <c r="B143" s="93" t="s">
        <v>86</v>
      </c>
      <c r="C143" s="93" t="s">
        <v>9</v>
      </c>
      <c r="D143" s="92"/>
      <c r="E143" s="92"/>
      <c r="F143" s="94">
        <f>F144</f>
        <v>800</v>
      </c>
    </row>
    <row r="144" spans="1:6" ht="41.4" x14ac:dyDescent="0.25">
      <c r="A144" s="38" t="s">
        <v>88</v>
      </c>
      <c r="B144" s="40" t="s">
        <v>86</v>
      </c>
      <c r="C144" s="40" t="s">
        <v>9</v>
      </c>
      <c r="D144" s="39" t="s">
        <v>89</v>
      </c>
      <c r="E144" s="73"/>
      <c r="F144" s="41">
        <f>F145</f>
        <v>800</v>
      </c>
    </row>
    <row r="145" spans="1:6" ht="41.4" x14ac:dyDescent="0.25">
      <c r="A145" s="42" t="s">
        <v>90</v>
      </c>
      <c r="B145" s="44" t="s">
        <v>86</v>
      </c>
      <c r="C145" s="44" t="s">
        <v>9</v>
      </c>
      <c r="D145" s="43" t="s">
        <v>91</v>
      </c>
      <c r="E145" s="8"/>
      <c r="F145" s="45">
        <f>F146</f>
        <v>800</v>
      </c>
    </row>
    <row r="146" spans="1:6" ht="31.2" x14ac:dyDescent="0.25">
      <c r="A146" s="46" t="s">
        <v>133</v>
      </c>
      <c r="B146" s="48" t="s">
        <v>86</v>
      </c>
      <c r="C146" s="48" t="s">
        <v>9</v>
      </c>
      <c r="D146" s="43" t="s">
        <v>91</v>
      </c>
      <c r="E146" s="49">
        <v>200</v>
      </c>
      <c r="F146" s="50">
        <f>F147</f>
        <v>800</v>
      </c>
    </row>
    <row r="147" spans="1:6" ht="27.6" x14ac:dyDescent="0.25">
      <c r="A147" s="51" t="s">
        <v>29</v>
      </c>
      <c r="B147" s="48" t="s">
        <v>86</v>
      </c>
      <c r="C147" s="48" t="s">
        <v>9</v>
      </c>
      <c r="D147" s="43" t="s">
        <v>91</v>
      </c>
      <c r="E147" s="8">
        <v>240</v>
      </c>
      <c r="F147" s="54">
        <v>800</v>
      </c>
    </row>
    <row r="148" spans="1:6" ht="28.5" customHeight="1" x14ac:dyDescent="0.25">
      <c r="A148" s="101" t="s">
        <v>99</v>
      </c>
      <c r="B148" s="103"/>
      <c r="C148" s="103"/>
      <c r="D148" s="102"/>
      <c r="E148" s="102"/>
      <c r="F148" s="104">
        <f>F142+F131+F89+F12+F96</f>
        <v>87645.3</v>
      </c>
    </row>
    <row r="149" spans="1:6" s="105" customFormat="1" ht="28.8" hidden="1" x14ac:dyDescent="0.3">
      <c r="A149" s="55" t="s">
        <v>100</v>
      </c>
      <c r="B149" s="57" t="s">
        <v>9</v>
      </c>
      <c r="C149" s="57" t="s">
        <v>23</v>
      </c>
      <c r="D149" s="56">
        <v>73</v>
      </c>
      <c r="E149" s="56"/>
      <c r="F149" s="121">
        <v>0</v>
      </c>
    </row>
    <row r="150" spans="1:6" ht="31.2" hidden="1" x14ac:dyDescent="0.25">
      <c r="A150" s="46" t="s">
        <v>29</v>
      </c>
      <c r="B150" s="48" t="s">
        <v>9</v>
      </c>
      <c r="C150" s="48" t="s">
        <v>23</v>
      </c>
      <c r="D150" s="49">
        <v>73</v>
      </c>
      <c r="E150" s="49">
        <v>240</v>
      </c>
      <c r="F150" s="119">
        <v>0</v>
      </c>
    </row>
    <row r="151" spans="1:6" ht="31.2" hidden="1" x14ac:dyDescent="0.25">
      <c r="A151" s="59" t="s">
        <v>101</v>
      </c>
      <c r="B151" s="9" t="s">
        <v>9</v>
      </c>
      <c r="C151" s="9" t="s">
        <v>23</v>
      </c>
      <c r="D151" s="8">
        <v>73</v>
      </c>
      <c r="E151" s="8">
        <v>243</v>
      </c>
      <c r="F151" s="122"/>
    </row>
    <row r="152" spans="1:6" ht="31.2" hidden="1" x14ac:dyDescent="0.25">
      <c r="A152" s="59" t="s">
        <v>102</v>
      </c>
      <c r="B152" s="9" t="s">
        <v>9</v>
      </c>
      <c r="C152" s="9" t="s">
        <v>23</v>
      </c>
      <c r="D152" s="8">
        <v>73</v>
      </c>
      <c r="E152" s="8">
        <v>244</v>
      </c>
      <c r="F152" s="122"/>
    </row>
    <row r="153" spans="1:6" ht="9.75" hidden="1" customHeight="1" x14ac:dyDescent="0.25">
      <c r="A153" s="46"/>
      <c r="B153" s="9"/>
      <c r="C153" s="9"/>
      <c r="D153" s="8"/>
      <c r="E153" s="8"/>
      <c r="F153" s="122"/>
    </row>
    <row r="154" spans="1:6" ht="27.6" hidden="1" x14ac:dyDescent="0.25">
      <c r="A154" s="38" t="s">
        <v>103</v>
      </c>
      <c r="B154" s="40" t="s">
        <v>9</v>
      </c>
      <c r="C154" s="40" t="s">
        <v>23</v>
      </c>
      <c r="D154" s="39">
        <v>75</v>
      </c>
      <c r="E154" s="73"/>
      <c r="F154" s="74">
        <v>0</v>
      </c>
    </row>
    <row r="155" spans="1:6" ht="41.4" hidden="1" x14ac:dyDescent="0.25">
      <c r="A155" s="42" t="s">
        <v>104</v>
      </c>
      <c r="B155" s="44" t="s">
        <v>9</v>
      </c>
      <c r="C155" s="44" t="s">
        <v>23</v>
      </c>
      <c r="D155" s="43">
        <v>75</v>
      </c>
      <c r="E155" s="43"/>
      <c r="F155" s="118">
        <v>0</v>
      </c>
    </row>
    <row r="156" spans="1:6" s="105" customFormat="1" ht="28.8" hidden="1" x14ac:dyDescent="0.3">
      <c r="A156" s="55" t="s">
        <v>105</v>
      </c>
      <c r="B156" s="57" t="s">
        <v>9</v>
      </c>
      <c r="C156" s="57" t="s">
        <v>23</v>
      </c>
      <c r="D156" s="56">
        <v>75</v>
      </c>
      <c r="E156" s="56"/>
      <c r="F156" s="121">
        <v>0</v>
      </c>
    </row>
    <row r="157" spans="1:6" ht="15.6" hidden="1" x14ac:dyDescent="0.25">
      <c r="A157" s="46" t="s">
        <v>21</v>
      </c>
      <c r="B157" s="48" t="s">
        <v>9</v>
      </c>
      <c r="C157" s="48" t="s">
        <v>23</v>
      </c>
      <c r="D157" s="49">
        <v>75</v>
      </c>
      <c r="E157" s="49">
        <v>120</v>
      </c>
      <c r="F157" s="122">
        <v>0</v>
      </c>
    </row>
    <row r="158" spans="1:6" ht="31.2" hidden="1" x14ac:dyDescent="0.25">
      <c r="A158" s="59" t="s">
        <v>106</v>
      </c>
      <c r="B158" s="9" t="s">
        <v>9</v>
      </c>
      <c r="C158" s="9" t="s">
        <v>23</v>
      </c>
      <c r="D158" s="8">
        <v>75</v>
      </c>
      <c r="E158" s="8">
        <v>121</v>
      </c>
      <c r="F158" s="122"/>
    </row>
    <row r="159" spans="1:6" ht="31.2" hidden="1" x14ac:dyDescent="0.25">
      <c r="A159" s="46" t="s">
        <v>29</v>
      </c>
      <c r="B159" s="48" t="s">
        <v>9</v>
      </c>
      <c r="C159" s="48" t="s">
        <v>23</v>
      </c>
      <c r="D159" s="49">
        <v>75</v>
      </c>
      <c r="E159" s="49">
        <v>240</v>
      </c>
      <c r="F159" s="119">
        <v>0</v>
      </c>
    </row>
    <row r="160" spans="1:6" ht="31.2" hidden="1" x14ac:dyDescent="0.25">
      <c r="A160" s="59" t="s">
        <v>102</v>
      </c>
      <c r="B160" s="9" t="s">
        <v>9</v>
      </c>
      <c r="C160" s="9" t="s">
        <v>23</v>
      </c>
      <c r="D160" s="8">
        <v>75</v>
      </c>
      <c r="E160" s="8">
        <v>244</v>
      </c>
      <c r="F160" s="122"/>
    </row>
    <row r="161" spans="1:8" hidden="1" x14ac:dyDescent="0.25">
      <c r="A161" s="51"/>
      <c r="B161" s="9"/>
      <c r="C161" s="9"/>
      <c r="D161" s="8"/>
      <c r="E161" s="8"/>
      <c r="F161" s="122"/>
    </row>
    <row r="162" spans="1:8" ht="15.6" hidden="1" x14ac:dyDescent="0.3">
      <c r="A162" s="62" t="s">
        <v>107</v>
      </c>
      <c r="B162" s="64" t="s">
        <v>9</v>
      </c>
      <c r="C162" s="64" t="s">
        <v>86</v>
      </c>
      <c r="D162" s="63"/>
      <c r="E162" s="63"/>
      <c r="F162" s="120">
        <v>0</v>
      </c>
    </row>
    <row r="163" spans="1:8" ht="28.5" hidden="1" customHeight="1" x14ac:dyDescent="0.25">
      <c r="A163" s="38" t="s">
        <v>108</v>
      </c>
      <c r="B163" s="40" t="s">
        <v>9</v>
      </c>
      <c r="C163" s="40" t="s">
        <v>86</v>
      </c>
      <c r="D163" s="39">
        <v>74</v>
      </c>
      <c r="E163" s="73"/>
      <c r="F163" s="74">
        <v>0</v>
      </c>
    </row>
    <row r="164" spans="1:8" ht="27.6" hidden="1" x14ac:dyDescent="0.25">
      <c r="A164" s="42" t="s">
        <v>109</v>
      </c>
      <c r="B164" s="44" t="s">
        <v>9</v>
      </c>
      <c r="C164" s="44" t="s">
        <v>86</v>
      </c>
      <c r="D164" s="43">
        <v>74</v>
      </c>
      <c r="E164" s="43"/>
      <c r="F164" s="118">
        <v>0</v>
      </c>
    </row>
    <row r="165" spans="1:8" s="105" customFormat="1" ht="28.8" hidden="1" x14ac:dyDescent="0.3">
      <c r="A165" s="55" t="s">
        <v>109</v>
      </c>
      <c r="B165" s="57" t="s">
        <v>9</v>
      </c>
      <c r="C165" s="57" t="s">
        <v>86</v>
      </c>
      <c r="D165" s="56">
        <v>74</v>
      </c>
      <c r="E165" s="56"/>
      <c r="F165" s="121">
        <v>0</v>
      </c>
    </row>
    <row r="166" spans="1:8" ht="15.6" hidden="1" x14ac:dyDescent="0.25">
      <c r="A166" s="46" t="s">
        <v>110</v>
      </c>
      <c r="B166" s="48" t="s">
        <v>9</v>
      </c>
      <c r="C166" s="48" t="s">
        <v>86</v>
      </c>
      <c r="D166" s="49">
        <v>74</v>
      </c>
      <c r="E166" s="49">
        <v>870</v>
      </c>
      <c r="F166" s="122"/>
    </row>
    <row r="167" spans="1:8" x14ac:dyDescent="0.25">
      <c r="H167" s="22"/>
    </row>
    <row r="168" spans="1:8" ht="18" x14ac:dyDescent="0.35">
      <c r="A168" s="107" t="s">
        <v>111</v>
      </c>
      <c r="B168" s="108"/>
      <c r="C168" s="108"/>
      <c r="D168" s="108"/>
    </row>
    <row r="169" spans="1:8" ht="30" customHeight="1" x14ac:dyDescent="0.3">
      <c r="A169" s="215" t="s">
        <v>120</v>
      </c>
      <c r="B169" s="216"/>
      <c r="C169" s="216"/>
      <c r="D169" s="216"/>
      <c r="E169" s="216"/>
      <c r="F169" s="216"/>
    </row>
  </sheetData>
  <mergeCells count="3">
    <mergeCell ref="D2:F3"/>
    <mergeCell ref="A8:F8"/>
    <mergeCell ref="A169:F169"/>
  </mergeCells>
  <pageMargins left="0.70866141732283472" right="0.70866141732283472" top="0.55118110236220474" bottom="0.55118110236220474" header="0.31496062992125984" footer="0.31496062992125984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9"/>
  <sheetViews>
    <sheetView zoomScale="86" zoomScaleNormal="86" workbookViewId="0">
      <selection activeCell="E2" sqref="E2:G3"/>
    </sheetView>
  </sheetViews>
  <sheetFormatPr defaultColWidth="9.109375" defaultRowHeight="13.8" x14ac:dyDescent="0.25"/>
  <cols>
    <col min="1" max="1" width="73.5546875" style="1" customWidth="1"/>
    <col min="2" max="2" width="11.5546875" style="2" customWidth="1"/>
    <col min="3" max="3" width="9.109375" style="3"/>
    <col min="4" max="4" width="11" style="3" customWidth="1"/>
    <col min="5" max="5" width="21.109375" style="2" customWidth="1"/>
    <col min="6" max="6" width="14.44140625" style="2" customWidth="1"/>
    <col min="7" max="7" width="15" style="7" customWidth="1"/>
    <col min="8" max="9" width="9.109375" style="6"/>
    <col min="10" max="10" width="17.33203125" style="6" customWidth="1"/>
    <col min="11" max="16384" width="9.109375" style="6"/>
  </cols>
  <sheetData>
    <row r="1" spans="1:11" ht="18" x14ac:dyDescent="0.25">
      <c r="F1" s="4"/>
      <c r="G1" s="5" t="s">
        <v>147</v>
      </c>
    </row>
    <row r="2" spans="1:11" ht="60" customHeight="1" x14ac:dyDescent="0.25">
      <c r="E2" s="218" t="s">
        <v>214</v>
      </c>
      <c r="F2" s="218"/>
      <c r="G2" s="218"/>
    </row>
    <row r="3" spans="1:11" ht="57.75" customHeight="1" x14ac:dyDescent="0.25">
      <c r="E3" s="218"/>
      <c r="F3" s="218"/>
      <c r="G3" s="218"/>
    </row>
    <row r="4" spans="1:11" ht="4.5" hidden="1" customHeight="1" x14ac:dyDescent="0.25"/>
    <row r="5" spans="1:11" hidden="1" x14ac:dyDescent="0.25"/>
    <row r="6" spans="1:11" hidden="1" x14ac:dyDescent="0.25"/>
    <row r="7" spans="1:11" hidden="1" x14ac:dyDescent="0.25"/>
    <row r="8" spans="1:11" ht="95.25" customHeight="1" x14ac:dyDescent="0.25">
      <c r="A8" s="214" t="s">
        <v>146</v>
      </c>
      <c r="B8" s="214"/>
      <c r="C8" s="214"/>
      <c r="D8" s="214"/>
      <c r="E8" s="214"/>
      <c r="F8" s="214"/>
      <c r="G8" s="214"/>
    </row>
    <row r="9" spans="1:11" ht="24" customHeight="1" x14ac:dyDescent="0.25">
      <c r="A9" s="8" t="s">
        <v>0</v>
      </c>
      <c r="B9" s="8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10" t="s">
        <v>6</v>
      </c>
      <c r="J9" s="11"/>
    </row>
    <row r="10" spans="1:11" ht="24" hidden="1" customHeight="1" x14ac:dyDescent="0.25">
      <c r="A10" s="12"/>
      <c r="B10" s="12"/>
      <c r="C10" s="13"/>
      <c r="D10" s="13"/>
      <c r="E10" s="14"/>
      <c r="F10" s="14"/>
      <c r="G10" s="15"/>
    </row>
    <row r="11" spans="1:11" ht="66" customHeight="1" x14ac:dyDescent="0.25">
      <c r="A11" s="16" t="s">
        <v>7</v>
      </c>
      <c r="B11" s="17">
        <v>930</v>
      </c>
      <c r="C11" s="18"/>
      <c r="D11" s="18"/>
      <c r="E11" s="19"/>
      <c r="F11" s="20"/>
      <c r="G11" s="21">
        <f>G12+G91+G98+G133+G144</f>
        <v>84268.2</v>
      </c>
      <c r="I11" s="22"/>
    </row>
    <row r="12" spans="1:11" ht="17.399999999999999" x14ac:dyDescent="0.3">
      <c r="A12" s="23" t="s">
        <v>8</v>
      </c>
      <c r="B12" s="24">
        <v>930</v>
      </c>
      <c r="C12" s="25" t="s">
        <v>9</v>
      </c>
      <c r="D12" s="25" t="s">
        <v>10</v>
      </c>
      <c r="E12" s="24"/>
      <c r="F12" s="24"/>
      <c r="G12" s="26">
        <f>G14+G38+G73+G67</f>
        <v>22179.599999999999</v>
      </c>
      <c r="I12" s="22"/>
      <c r="J12" s="22"/>
      <c r="K12" s="6" t="s">
        <v>140</v>
      </c>
    </row>
    <row r="13" spans="1:11" ht="17.399999999999999" hidden="1" x14ac:dyDescent="0.25">
      <c r="A13" s="27" t="s">
        <v>11</v>
      </c>
      <c r="B13" s="28">
        <v>930</v>
      </c>
      <c r="C13" s="29" t="s">
        <v>9</v>
      </c>
      <c r="D13" s="29" t="s">
        <v>10</v>
      </c>
      <c r="E13" s="28" t="s">
        <v>12</v>
      </c>
      <c r="F13" s="30"/>
      <c r="G13" s="31">
        <f>G16+G53+G84+G88</f>
        <v>15507.900000000001</v>
      </c>
      <c r="H13" s="32"/>
      <c r="I13" s="22"/>
      <c r="J13" s="22"/>
    </row>
    <row r="14" spans="1:11" ht="31.2" x14ac:dyDescent="0.25">
      <c r="A14" s="33" t="s">
        <v>13</v>
      </c>
      <c r="B14" s="34">
        <v>930</v>
      </c>
      <c r="C14" s="35" t="s">
        <v>9</v>
      </c>
      <c r="D14" s="35" t="s">
        <v>14</v>
      </c>
      <c r="E14" s="34"/>
      <c r="F14" s="36"/>
      <c r="G14" s="37">
        <f>G16</f>
        <v>1922.8000000000002</v>
      </c>
      <c r="H14" s="32"/>
      <c r="J14" s="22"/>
    </row>
    <row r="15" spans="1:11" ht="38.25" customHeight="1" x14ac:dyDescent="0.25">
      <c r="A15" s="131" t="s">
        <v>136</v>
      </c>
      <c r="B15" s="132">
        <v>930</v>
      </c>
      <c r="C15" s="133" t="s">
        <v>9</v>
      </c>
      <c r="D15" s="133" t="s">
        <v>14</v>
      </c>
      <c r="E15" s="132" t="s">
        <v>12</v>
      </c>
      <c r="F15" s="134"/>
      <c r="G15" s="135">
        <f>G16</f>
        <v>1922.8000000000002</v>
      </c>
      <c r="H15" s="32"/>
      <c r="J15" s="22"/>
    </row>
    <row r="16" spans="1:11" ht="21.6" customHeight="1" x14ac:dyDescent="0.25">
      <c r="A16" s="38" t="s">
        <v>15</v>
      </c>
      <c r="B16" s="39">
        <v>930</v>
      </c>
      <c r="C16" s="40" t="s">
        <v>9</v>
      </c>
      <c r="D16" s="40" t="s">
        <v>14</v>
      </c>
      <c r="E16" s="39" t="s">
        <v>16</v>
      </c>
      <c r="F16" s="39"/>
      <c r="G16" s="41">
        <f>G17+G20</f>
        <v>1922.8000000000002</v>
      </c>
      <c r="J16" s="22"/>
    </row>
    <row r="17" spans="1:10" ht="27.6" x14ac:dyDescent="0.25">
      <c r="A17" s="42" t="s">
        <v>17</v>
      </c>
      <c r="B17" s="43">
        <v>930</v>
      </c>
      <c r="C17" s="44" t="s">
        <v>9</v>
      </c>
      <c r="D17" s="44" t="s">
        <v>14</v>
      </c>
      <c r="E17" s="43" t="s">
        <v>18</v>
      </c>
      <c r="F17" s="8"/>
      <c r="G17" s="45">
        <f>G18</f>
        <v>1532.2</v>
      </c>
      <c r="J17" s="22"/>
    </row>
    <row r="18" spans="1:10" ht="62.4" x14ac:dyDescent="0.25">
      <c r="A18" s="46" t="s">
        <v>19</v>
      </c>
      <c r="B18" s="47" t="s">
        <v>20</v>
      </c>
      <c r="C18" s="48" t="s">
        <v>9</v>
      </c>
      <c r="D18" s="48" t="s">
        <v>14</v>
      </c>
      <c r="E18" s="43" t="s">
        <v>18</v>
      </c>
      <c r="F18" s="49">
        <v>100</v>
      </c>
      <c r="G18" s="50">
        <f>G19</f>
        <v>1532.2</v>
      </c>
      <c r="J18" s="22"/>
    </row>
    <row r="19" spans="1:10" ht="33.75" customHeight="1" x14ac:dyDescent="0.25">
      <c r="A19" s="51" t="s">
        <v>21</v>
      </c>
      <c r="B19" s="52" t="s">
        <v>20</v>
      </c>
      <c r="C19" s="9" t="s">
        <v>9</v>
      </c>
      <c r="D19" s="9" t="s">
        <v>14</v>
      </c>
      <c r="E19" s="43" t="s">
        <v>18</v>
      </c>
      <c r="F19" s="8">
        <v>120</v>
      </c>
      <c r="G19" s="53">
        <v>1532.2</v>
      </c>
    </row>
    <row r="20" spans="1:10" ht="27.6" x14ac:dyDescent="0.25">
      <c r="A20" s="42" t="s">
        <v>160</v>
      </c>
      <c r="B20" s="43">
        <v>930</v>
      </c>
      <c r="C20" s="44" t="s">
        <v>9</v>
      </c>
      <c r="D20" s="44" t="s">
        <v>9</v>
      </c>
      <c r="E20" s="43" t="s">
        <v>161</v>
      </c>
      <c r="F20" s="8"/>
      <c r="G20" s="45">
        <f>G21</f>
        <v>390.6</v>
      </c>
      <c r="J20" s="22"/>
    </row>
    <row r="21" spans="1:10" ht="62.4" x14ac:dyDescent="0.25">
      <c r="A21" s="46" t="s">
        <v>19</v>
      </c>
      <c r="B21" s="47" t="s">
        <v>20</v>
      </c>
      <c r="C21" s="48" t="s">
        <v>9</v>
      </c>
      <c r="D21" s="48" t="s">
        <v>14</v>
      </c>
      <c r="E21" s="43" t="s">
        <v>161</v>
      </c>
      <c r="F21" s="49">
        <v>100</v>
      </c>
      <c r="G21" s="50">
        <f>G22</f>
        <v>390.6</v>
      </c>
      <c r="J21" s="22"/>
    </row>
    <row r="22" spans="1:10" ht="31.5" customHeight="1" x14ac:dyDescent="0.25">
      <c r="A22" s="51" t="s">
        <v>21</v>
      </c>
      <c r="B22" s="52" t="s">
        <v>20</v>
      </c>
      <c r="C22" s="9" t="s">
        <v>9</v>
      </c>
      <c r="D22" s="9" t="s">
        <v>14</v>
      </c>
      <c r="E22" s="43" t="s">
        <v>161</v>
      </c>
      <c r="F22" s="8">
        <v>120</v>
      </c>
      <c r="G22" s="53">
        <v>390.6</v>
      </c>
    </row>
    <row r="23" spans="1:10" ht="15.6" hidden="1" x14ac:dyDescent="0.25">
      <c r="A23" s="46"/>
      <c r="B23" s="47"/>
      <c r="C23" s="48"/>
      <c r="D23" s="48"/>
      <c r="E23" s="49"/>
      <c r="F23" s="49"/>
      <c r="G23" s="50"/>
    </row>
    <row r="24" spans="1:10" ht="15.6" hidden="1" x14ac:dyDescent="0.25">
      <c r="A24" s="59"/>
      <c r="B24" s="52"/>
      <c r="C24" s="9"/>
      <c r="D24" s="9"/>
      <c r="E24" s="8"/>
      <c r="F24" s="8"/>
      <c r="G24" s="54"/>
    </row>
    <row r="25" spans="1:10" hidden="1" x14ac:dyDescent="0.25">
      <c r="A25" s="51"/>
      <c r="B25" s="8"/>
      <c r="C25" s="9"/>
      <c r="D25" s="9"/>
      <c r="E25" s="8"/>
      <c r="F25" s="8"/>
      <c r="G25" s="54"/>
    </row>
    <row r="26" spans="1:10" ht="15.6" hidden="1" x14ac:dyDescent="0.25">
      <c r="A26" s="59"/>
      <c r="B26" s="52"/>
      <c r="C26" s="9"/>
      <c r="D26" s="9"/>
      <c r="E26" s="8"/>
      <c r="F26" s="8"/>
      <c r="G26" s="54"/>
    </row>
    <row r="27" spans="1:10" ht="8.25" hidden="1" customHeight="1" x14ac:dyDescent="0.25">
      <c r="A27" s="51"/>
      <c r="B27" s="8"/>
      <c r="C27" s="9"/>
      <c r="D27" s="9"/>
      <c r="E27" s="8"/>
      <c r="F27" s="8"/>
      <c r="G27" s="54"/>
    </row>
    <row r="28" spans="1:10" ht="14.4" hidden="1" x14ac:dyDescent="0.3">
      <c r="A28" s="55"/>
      <c r="B28" s="56"/>
      <c r="C28" s="57"/>
      <c r="D28" s="57"/>
      <c r="E28" s="56"/>
      <c r="F28" s="8"/>
      <c r="G28" s="58"/>
    </row>
    <row r="29" spans="1:10" ht="15.6" hidden="1" x14ac:dyDescent="0.25">
      <c r="A29" s="46"/>
      <c r="B29" s="47"/>
      <c r="C29" s="48"/>
      <c r="D29" s="48"/>
      <c r="E29" s="49"/>
      <c r="F29" s="49"/>
      <c r="G29" s="50"/>
    </row>
    <row r="30" spans="1:10" ht="15.6" hidden="1" x14ac:dyDescent="0.25">
      <c r="A30" s="59"/>
      <c r="B30" s="52"/>
      <c r="C30" s="9"/>
      <c r="D30" s="9"/>
      <c r="E30" s="8"/>
      <c r="F30" s="8"/>
      <c r="G30" s="54"/>
    </row>
    <row r="31" spans="1:10" ht="15.6" hidden="1" x14ac:dyDescent="0.25">
      <c r="A31" s="59"/>
      <c r="B31" s="52"/>
      <c r="C31" s="9"/>
      <c r="D31" s="9"/>
      <c r="E31" s="8"/>
      <c r="F31" s="8"/>
      <c r="G31" s="54"/>
    </row>
    <row r="32" spans="1:10" hidden="1" x14ac:dyDescent="0.25">
      <c r="A32" s="51"/>
      <c r="B32" s="8"/>
      <c r="C32" s="9"/>
      <c r="D32" s="9"/>
      <c r="E32" s="8"/>
      <c r="F32" s="8"/>
      <c r="G32" s="54"/>
    </row>
    <row r="33" spans="1:11" hidden="1" x14ac:dyDescent="0.25">
      <c r="A33" s="42"/>
      <c r="B33" s="43"/>
      <c r="C33" s="60"/>
      <c r="D33" s="60"/>
      <c r="E33" s="61"/>
      <c r="F33" s="8"/>
      <c r="G33" s="45"/>
    </row>
    <row r="34" spans="1:11" ht="14.4" hidden="1" x14ac:dyDescent="0.3">
      <c r="A34" s="55"/>
      <c r="B34" s="56"/>
      <c r="C34" s="57"/>
      <c r="D34" s="57"/>
      <c r="E34" s="56"/>
      <c r="F34" s="8"/>
      <c r="G34" s="58"/>
    </row>
    <row r="35" spans="1:11" ht="15.6" hidden="1" x14ac:dyDescent="0.25">
      <c r="A35" s="46"/>
      <c r="B35" s="47"/>
      <c r="C35" s="48"/>
      <c r="D35" s="48"/>
      <c r="E35" s="49"/>
      <c r="F35" s="49"/>
      <c r="G35" s="50"/>
    </row>
    <row r="36" spans="1:11" ht="15.6" hidden="1" x14ac:dyDescent="0.25">
      <c r="A36" s="59"/>
      <c r="B36" s="52"/>
      <c r="C36" s="9"/>
      <c r="D36" s="9"/>
      <c r="E36" s="8"/>
      <c r="F36" s="8"/>
      <c r="G36" s="54"/>
    </row>
    <row r="37" spans="1:11" hidden="1" x14ac:dyDescent="0.25">
      <c r="A37" s="51"/>
      <c r="B37" s="8"/>
      <c r="C37" s="9"/>
      <c r="D37" s="9"/>
      <c r="E37" s="8"/>
      <c r="F37" s="8"/>
      <c r="G37" s="54"/>
    </row>
    <row r="38" spans="1:11" ht="46.8" x14ac:dyDescent="0.25">
      <c r="A38" s="62" t="s">
        <v>22</v>
      </c>
      <c r="B38" s="63">
        <v>930</v>
      </c>
      <c r="C38" s="64" t="s">
        <v>9</v>
      </c>
      <c r="D38" s="64" t="s">
        <v>23</v>
      </c>
      <c r="E38" s="63"/>
      <c r="F38" s="63"/>
      <c r="G38" s="65">
        <f>G39+G52</f>
        <v>19768.8</v>
      </c>
      <c r="J38" s="22"/>
    </row>
    <row r="39" spans="1:11" ht="41.4" x14ac:dyDescent="0.25">
      <c r="A39" s="38" t="s">
        <v>24</v>
      </c>
      <c r="B39" s="39">
        <v>930</v>
      </c>
      <c r="C39" s="40" t="s">
        <v>9</v>
      </c>
      <c r="D39" s="40" t="s">
        <v>23</v>
      </c>
      <c r="E39" s="39" t="s">
        <v>25</v>
      </c>
      <c r="F39" s="39"/>
      <c r="G39" s="41">
        <f>G44+G40</f>
        <v>6501.7</v>
      </c>
      <c r="J39" s="22"/>
    </row>
    <row r="40" spans="1:11" ht="55.2" x14ac:dyDescent="0.25">
      <c r="A40" s="66" t="s">
        <v>156</v>
      </c>
      <c r="B40" s="39">
        <v>930</v>
      </c>
      <c r="C40" s="40" t="s">
        <v>9</v>
      </c>
      <c r="D40" s="40" t="s">
        <v>23</v>
      </c>
      <c r="E40" s="39" t="s">
        <v>157</v>
      </c>
      <c r="F40" s="39"/>
      <c r="G40" s="41">
        <f>G41</f>
        <v>1129.5</v>
      </c>
      <c r="J40" s="22"/>
    </row>
    <row r="41" spans="1:11" ht="27.6" x14ac:dyDescent="0.25">
      <c r="A41" s="170" t="s">
        <v>158</v>
      </c>
      <c r="B41" s="61">
        <v>930</v>
      </c>
      <c r="C41" s="60" t="s">
        <v>9</v>
      </c>
      <c r="D41" s="60" t="s">
        <v>23</v>
      </c>
      <c r="E41" s="61" t="s">
        <v>159</v>
      </c>
      <c r="F41" s="61"/>
      <c r="G41" s="68">
        <f>G42</f>
        <v>1129.5</v>
      </c>
      <c r="J41" s="22"/>
    </row>
    <row r="42" spans="1:11" ht="62.4" x14ac:dyDescent="0.25">
      <c r="A42" s="46" t="s">
        <v>19</v>
      </c>
      <c r="B42" s="61">
        <v>930</v>
      </c>
      <c r="C42" s="48" t="s">
        <v>9</v>
      </c>
      <c r="D42" s="48" t="s">
        <v>23</v>
      </c>
      <c r="E42" s="61" t="s">
        <v>159</v>
      </c>
      <c r="F42" s="49">
        <v>100</v>
      </c>
      <c r="G42" s="171">
        <f>G43</f>
        <v>1129.5</v>
      </c>
      <c r="J42" s="22"/>
    </row>
    <row r="43" spans="1:11" ht="31.2" x14ac:dyDescent="0.25">
      <c r="A43" s="59" t="s">
        <v>21</v>
      </c>
      <c r="B43" s="83">
        <v>930</v>
      </c>
      <c r="C43" s="9" t="s">
        <v>9</v>
      </c>
      <c r="D43" s="9" t="s">
        <v>23</v>
      </c>
      <c r="E43" s="83" t="s">
        <v>159</v>
      </c>
      <c r="F43" s="8">
        <v>120</v>
      </c>
      <c r="G43" s="111">
        <v>1129.5</v>
      </c>
      <c r="J43" s="22"/>
    </row>
    <row r="44" spans="1:11" ht="55.2" x14ac:dyDescent="0.25">
      <c r="A44" s="66" t="s">
        <v>26</v>
      </c>
      <c r="B44" s="39">
        <v>930</v>
      </c>
      <c r="C44" s="40" t="s">
        <v>9</v>
      </c>
      <c r="D44" s="40" t="s">
        <v>23</v>
      </c>
      <c r="E44" s="39" t="s">
        <v>121</v>
      </c>
      <c r="F44" s="39"/>
      <c r="G44" s="41">
        <f>G45</f>
        <v>5372.2</v>
      </c>
    </row>
    <row r="45" spans="1:11" ht="41.4" x14ac:dyDescent="0.25">
      <c r="A45" s="67" t="s">
        <v>27</v>
      </c>
      <c r="B45" s="61">
        <v>930</v>
      </c>
      <c r="C45" s="44" t="s">
        <v>9</v>
      </c>
      <c r="D45" s="44" t="s">
        <v>23</v>
      </c>
      <c r="E45" s="61" t="s">
        <v>122</v>
      </c>
      <c r="F45" s="61"/>
      <c r="G45" s="68">
        <f>G46+G48</f>
        <v>5372.2</v>
      </c>
      <c r="H45" s="22"/>
      <c r="J45" s="6" t="s">
        <v>140</v>
      </c>
    </row>
    <row r="46" spans="1:11" ht="62.4" x14ac:dyDescent="0.25">
      <c r="A46" s="46" t="s">
        <v>19</v>
      </c>
      <c r="B46" s="43">
        <v>930</v>
      </c>
      <c r="C46" s="48" t="s">
        <v>9</v>
      </c>
      <c r="D46" s="48" t="s">
        <v>23</v>
      </c>
      <c r="E46" s="61" t="s">
        <v>122</v>
      </c>
      <c r="F46" s="49">
        <v>100</v>
      </c>
      <c r="G46" s="150">
        <f>G47</f>
        <v>4570.5</v>
      </c>
      <c r="J46" s="22"/>
    </row>
    <row r="47" spans="1:11" ht="31.2" x14ac:dyDescent="0.25">
      <c r="A47" s="59" t="s">
        <v>21</v>
      </c>
      <c r="B47" s="43">
        <v>930</v>
      </c>
      <c r="C47" s="9" t="s">
        <v>9</v>
      </c>
      <c r="D47" s="9" t="s">
        <v>23</v>
      </c>
      <c r="E47" s="61" t="s">
        <v>122</v>
      </c>
      <c r="F47" s="8">
        <v>120</v>
      </c>
      <c r="G47" s="151">
        <v>4570.5</v>
      </c>
      <c r="I47" s="22"/>
      <c r="J47" s="22"/>
      <c r="K47" s="22"/>
    </row>
    <row r="48" spans="1:11" ht="31.2" x14ac:dyDescent="0.25">
      <c r="A48" s="46" t="s">
        <v>133</v>
      </c>
      <c r="B48" s="43">
        <v>930</v>
      </c>
      <c r="C48" s="48" t="s">
        <v>9</v>
      </c>
      <c r="D48" s="48" t="s">
        <v>23</v>
      </c>
      <c r="E48" s="61" t="s">
        <v>122</v>
      </c>
      <c r="F48" s="49">
        <v>200</v>
      </c>
      <c r="G48" s="150">
        <f>G49</f>
        <v>801.7</v>
      </c>
      <c r="J48" s="22"/>
    </row>
    <row r="49" spans="1:10" ht="31.2" x14ac:dyDescent="0.25">
      <c r="A49" s="59" t="s">
        <v>29</v>
      </c>
      <c r="B49" s="43">
        <v>930</v>
      </c>
      <c r="C49" s="9" t="s">
        <v>9</v>
      </c>
      <c r="D49" s="9" t="s">
        <v>23</v>
      </c>
      <c r="E49" s="61" t="s">
        <v>122</v>
      </c>
      <c r="F49" s="8">
        <v>240</v>
      </c>
      <c r="G49" s="151">
        <v>801.7</v>
      </c>
      <c r="I49" s="22"/>
      <c r="J49" s="22"/>
    </row>
    <row r="50" spans="1:10" ht="15.6" hidden="1" x14ac:dyDescent="0.25">
      <c r="A50" s="69"/>
      <c r="B50" s="70"/>
      <c r="C50" s="71"/>
      <c r="D50" s="71"/>
      <c r="E50" s="70"/>
      <c r="F50" s="70"/>
      <c r="G50" s="72"/>
    </row>
    <row r="51" spans="1:10" ht="15.6" hidden="1" x14ac:dyDescent="0.25">
      <c r="A51" s="69"/>
      <c r="B51" s="70"/>
      <c r="C51" s="71"/>
      <c r="D51" s="71"/>
      <c r="E51" s="70"/>
      <c r="F51" s="70"/>
      <c r="G51" s="72"/>
    </row>
    <row r="52" spans="1:10" ht="35.25" customHeight="1" x14ac:dyDescent="0.25">
      <c r="A52" s="131" t="s">
        <v>136</v>
      </c>
      <c r="B52" s="132">
        <v>930</v>
      </c>
      <c r="C52" s="133" t="s">
        <v>9</v>
      </c>
      <c r="D52" s="133" t="s">
        <v>23</v>
      </c>
      <c r="E52" s="132" t="s">
        <v>12</v>
      </c>
      <c r="F52" s="141"/>
      <c r="G52" s="142">
        <f>G53</f>
        <v>13267.1</v>
      </c>
      <c r="J52" s="22"/>
    </row>
    <row r="53" spans="1:10" ht="41.4" x14ac:dyDescent="0.25">
      <c r="A53" s="38" t="s">
        <v>30</v>
      </c>
      <c r="B53" s="39">
        <v>930</v>
      </c>
      <c r="C53" s="40" t="s">
        <v>9</v>
      </c>
      <c r="D53" s="40" t="s">
        <v>23</v>
      </c>
      <c r="E53" s="39" t="s">
        <v>31</v>
      </c>
      <c r="F53" s="73"/>
      <c r="G53" s="41">
        <f>G57+G64+G54</f>
        <v>13267.1</v>
      </c>
      <c r="J53" s="22"/>
    </row>
    <row r="54" spans="1:10" ht="41.4" x14ac:dyDescent="0.25">
      <c r="A54" s="42" t="s">
        <v>149</v>
      </c>
      <c r="B54" s="43">
        <v>930</v>
      </c>
      <c r="C54" s="44" t="s">
        <v>9</v>
      </c>
      <c r="D54" s="44" t="s">
        <v>23</v>
      </c>
      <c r="E54" s="43" t="s">
        <v>148</v>
      </c>
      <c r="F54" s="8"/>
      <c r="G54" s="45">
        <f>G55</f>
        <v>1500</v>
      </c>
      <c r="J54" s="22"/>
    </row>
    <row r="55" spans="1:10" ht="31.2" x14ac:dyDescent="0.25">
      <c r="A55" s="46" t="s">
        <v>133</v>
      </c>
      <c r="B55" s="47">
        <v>930</v>
      </c>
      <c r="C55" s="48" t="s">
        <v>9</v>
      </c>
      <c r="D55" s="48" t="s">
        <v>23</v>
      </c>
      <c r="E55" s="43" t="s">
        <v>148</v>
      </c>
      <c r="F55" s="49">
        <v>200</v>
      </c>
      <c r="G55" s="50">
        <f>G56</f>
        <v>1500</v>
      </c>
      <c r="J55" s="22"/>
    </row>
    <row r="56" spans="1:10" ht="27.6" x14ac:dyDescent="0.25">
      <c r="A56" s="51" t="s">
        <v>29</v>
      </c>
      <c r="B56" s="8">
        <v>930</v>
      </c>
      <c r="C56" s="9" t="s">
        <v>9</v>
      </c>
      <c r="D56" s="9" t="s">
        <v>23</v>
      </c>
      <c r="E56" s="43" t="s">
        <v>148</v>
      </c>
      <c r="F56" s="8">
        <v>240</v>
      </c>
      <c r="G56" s="145">
        <v>1500</v>
      </c>
      <c r="J56" s="22"/>
    </row>
    <row r="57" spans="1:10" ht="41.4" x14ac:dyDescent="0.25">
      <c r="A57" s="42" t="s">
        <v>32</v>
      </c>
      <c r="B57" s="43">
        <v>930</v>
      </c>
      <c r="C57" s="44" t="s">
        <v>9</v>
      </c>
      <c r="D57" s="44" t="s">
        <v>23</v>
      </c>
      <c r="E57" s="43" t="s">
        <v>33</v>
      </c>
      <c r="F57" s="8"/>
      <c r="G57" s="45">
        <f>G58+G60+G62</f>
        <v>9607.1</v>
      </c>
    </row>
    <row r="58" spans="1:10" ht="62.4" x14ac:dyDescent="0.25">
      <c r="A58" s="46" t="s">
        <v>19</v>
      </c>
      <c r="B58" s="47">
        <v>930</v>
      </c>
      <c r="C58" s="48" t="s">
        <v>9</v>
      </c>
      <c r="D58" s="48" t="s">
        <v>23</v>
      </c>
      <c r="E58" s="43" t="s">
        <v>33</v>
      </c>
      <c r="F58" s="49">
        <v>100</v>
      </c>
      <c r="G58" s="50">
        <f>G59</f>
        <v>9262</v>
      </c>
    </row>
    <row r="59" spans="1:10" x14ac:dyDescent="0.25">
      <c r="A59" s="51" t="s">
        <v>21</v>
      </c>
      <c r="B59" s="8">
        <v>930</v>
      </c>
      <c r="C59" s="9" t="s">
        <v>9</v>
      </c>
      <c r="D59" s="9" t="s">
        <v>23</v>
      </c>
      <c r="E59" s="43" t="s">
        <v>33</v>
      </c>
      <c r="F59" s="8">
        <v>120</v>
      </c>
      <c r="G59" s="145">
        <f>8478.2+783.8</f>
        <v>9262</v>
      </c>
      <c r="J59" s="22"/>
    </row>
    <row r="60" spans="1:10" ht="31.2" x14ac:dyDescent="0.25">
      <c r="A60" s="46" t="s">
        <v>133</v>
      </c>
      <c r="B60" s="47">
        <v>930</v>
      </c>
      <c r="C60" s="48" t="s">
        <v>9</v>
      </c>
      <c r="D60" s="48" t="s">
        <v>23</v>
      </c>
      <c r="E60" s="43" t="s">
        <v>33</v>
      </c>
      <c r="F60" s="49">
        <v>200</v>
      </c>
      <c r="G60" s="50">
        <f>G61</f>
        <v>343.6</v>
      </c>
      <c r="J60" s="22"/>
    </row>
    <row r="61" spans="1:10" ht="36.75" customHeight="1" x14ac:dyDescent="0.25">
      <c r="A61" s="51" t="s">
        <v>29</v>
      </c>
      <c r="B61" s="8">
        <v>930</v>
      </c>
      <c r="C61" s="9" t="s">
        <v>9</v>
      </c>
      <c r="D61" s="9" t="s">
        <v>23</v>
      </c>
      <c r="E61" s="43" t="s">
        <v>33</v>
      </c>
      <c r="F61" s="8">
        <v>240</v>
      </c>
      <c r="G61" s="145">
        <f>343.6</f>
        <v>343.6</v>
      </c>
    </row>
    <row r="62" spans="1:10" ht="36.75" customHeight="1" x14ac:dyDescent="0.25">
      <c r="A62" s="46" t="s">
        <v>34</v>
      </c>
      <c r="B62" s="47">
        <v>930</v>
      </c>
      <c r="C62" s="48" t="s">
        <v>9</v>
      </c>
      <c r="D62" s="48" t="s">
        <v>23</v>
      </c>
      <c r="E62" s="43" t="s">
        <v>33</v>
      </c>
      <c r="F62" s="49">
        <v>800</v>
      </c>
      <c r="G62" s="50">
        <f>G63</f>
        <v>1.5</v>
      </c>
    </row>
    <row r="63" spans="1:10" ht="36.75" customHeight="1" x14ac:dyDescent="0.25">
      <c r="A63" s="51" t="s">
        <v>35</v>
      </c>
      <c r="B63" s="8">
        <v>930</v>
      </c>
      <c r="C63" s="9" t="s">
        <v>9</v>
      </c>
      <c r="D63" s="9" t="s">
        <v>23</v>
      </c>
      <c r="E63" s="43" t="s">
        <v>33</v>
      </c>
      <c r="F63" s="8">
        <v>850</v>
      </c>
      <c r="G63" s="145">
        <v>1.5</v>
      </c>
    </row>
    <row r="64" spans="1:10" ht="56.25" customHeight="1" x14ac:dyDescent="0.25">
      <c r="A64" s="42" t="s">
        <v>162</v>
      </c>
      <c r="B64" s="43">
        <v>930</v>
      </c>
      <c r="C64" s="44" t="s">
        <v>9</v>
      </c>
      <c r="D64" s="44" t="s">
        <v>23</v>
      </c>
      <c r="E64" s="43" t="s">
        <v>163</v>
      </c>
      <c r="F64" s="8"/>
      <c r="G64" s="45">
        <f>G65</f>
        <v>2160</v>
      </c>
    </row>
    <row r="65" spans="1:10" ht="53.25" customHeight="1" x14ac:dyDescent="0.25">
      <c r="A65" s="46" t="s">
        <v>19</v>
      </c>
      <c r="B65" s="47">
        <v>930</v>
      </c>
      <c r="C65" s="48" t="s">
        <v>9</v>
      </c>
      <c r="D65" s="48" t="s">
        <v>23</v>
      </c>
      <c r="E65" s="43" t="s">
        <v>163</v>
      </c>
      <c r="F65" s="49">
        <v>100</v>
      </c>
      <c r="G65" s="50">
        <f>G66</f>
        <v>2160</v>
      </c>
    </row>
    <row r="66" spans="1:10" ht="36.75" customHeight="1" x14ac:dyDescent="0.25">
      <c r="A66" s="51" t="s">
        <v>21</v>
      </c>
      <c r="B66" s="8">
        <v>930</v>
      </c>
      <c r="C66" s="9" t="s">
        <v>9</v>
      </c>
      <c r="D66" s="9" t="s">
        <v>23</v>
      </c>
      <c r="E66" s="43" t="s">
        <v>163</v>
      </c>
      <c r="F66" s="8">
        <v>120</v>
      </c>
      <c r="G66" s="145">
        <v>2160</v>
      </c>
    </row>
    <row r="67" spans="1:10" ht="36.75" customHeight="1" x14ac:dyDescent="0.25">
      <c r="A67" s="62" t="s">
        <v>139</v>
      </c>
      <c r="B67" s="63">
        <v>930</v>
      </c>
      <c r="C67" s="63" t="s">
        <v>9</v>
      </c>
      <c r="D67" s="63" t="s">
        <v>86</v>
      </c>
      <c r="E67" s="62"/>
      <c r="F67" s="62"/>
      <c r="G67" s="65">
        <f>G68</f>
        <v>50</v>
      </c>
    </row>
    <row r="68" spans="1:10" ht="36.75" customHeight="1" x14ac:dyDescent="0.25">
      <c r="A68" s="131" t="s">
        <v>136</v>
      </c>
      <c r="B68" s="132">
        <v>930</v>
      </c>
      <c r="C68" s="133" t="s">
        <v>9</v>
      </c>
      <c r="D68" s="133" t="s">
        <v>86</v>
      </c>
      <c r="E68" s="132" t="s">
        <v>12</v>
      </c>
      <c r="F68" s="136"/>
      <c r="G68" s="143">
        <f>G69</f>
        <v>50</v>
      </c>
    </row>
    <row r="69" spans="1:10" ht="36.75" customHeight="1" x14ac:dyDescent="0.25">
      <c r="A69" s="38" t="s">
        <v>107</v>
      </c>
      <c r="B69" s="39">
        <v>930</v>
      </c>
      <c r="C69" s="40" t="s">
        <v>9</v>
      </c>
      <c r="D69" s="40" t="s">
        <v>86</v>
      </c>
      <c r="E69" s="39" t="s">
        <v>135</v>
      </c>
      <c r="F69" s="39"/>
      <c r="G69" s="41">
        <f>G70</f>
        <v>50</v>
      </c>
    </row>
    <row r="70" spans="1:10" ht="36.75" customHeight="1" x14ac:dyDescent="0.25">
      <c r="A70" s="42" t="s">
        <v>137</v>
      </c>
      <c r="B70" s="8">
        <v>930</v>
      </c>
      <c r="C70" s="9" t="s">
        <v>9</v>
      </c>
      <c r="D70" s="9" t="s">
        <v>86</v>
      </c>
      <c r="E70" s="43" t="s">
        <v>134</v>
      </c>
      <c r="F70" s="8"/>
      <c r="G70" s="54">
        <f>G71</f>
        <v>50</v>
      </c>
    </row>
    <row r="71" spans="1:10" ht="36.75" customHeight="1" x14ac:dyDescent="0.25">
      <c r="A71" s="46" t="s">
        <v>34</v>
      </c>
      <c r="B71" s="8">
        <v>930</v>
      </c>
      <c r="C71" s="9" t="s">
        <v>9</v>
      </c>
      <c r="D71" s="9" t="s">
        <v>86</v>
      </c>
      <c r="E71" s="43" t="s">
        <v>134</v>
      </c>
      <c r="F71" s="8">
        <v>800</v>
      </c>
      <c r="G71" s="54">
        <f>G72</f>
        <v>50</v>
      </c>
    </row>
    <row r="72" spans="1:10" ht="36.75" customHeight="1" x14ac:dyDescent="0.25">
      <c r="A72" s="59" t="s">
        <v>138</v>
      </c>
      <c r="B72" s="8">
        <v>930</v>
      </c>
      <c r="C72" s="9" t="s">
        <v>9</v>
      </c>
      <c r="D72" s="9" t="s">
        <v>86</v>
      </c>
      <c r="E72" s="43" t="s">
        <v>134</v>
      </c>
      <c r="F72" s="8">
        <v>870</v>
      </c>
      <c r="G72" s="54">
        <v>50</v>
      </c>
    </row>
    <row r="73" spans="1:10" ht="42" customHeight="1" x14ac:dyDescent="0.25">
      <c r="A73" s="62" t="s">
        <v>36</v>
      </c>
      <c r="B73" s="63">
        <v>930</v>
      </c>
      <c r="C73" s="64" t="s">
        <v>9</v>
      </c>
      <c r="D73" s="64" t="s">
        <v>37</v>
      </c>
      <c r="E73" s="63"/>
      <c r="F73" s="63"/>
      <c r="G73" s="65">
        <f>G74+G84+G88</f>
        <v>438</v>
      </c>
    </row>
    <row r="74" spans="1:10" ht="66" customHeight="1" x14ac:dyDescent="0.25">
      <c r="A74" s="66" t="s">
        <v>38</v>
      </c>
      <c r="B74" s="39">
        <v>930</v>
      </c>
      <c r="C74" s="39" t="s">
        <v>9</v>
      </c>
      <c r="D74" s="39" t="s">
        <v>37</v>
      </c>
      <c r="E74" s="39" t="s">
        <v>39</v>
      </c>
      <c r="F74" s="39"/>
      <c r="G74" s="41">
        <f>G75+G79</f>
        <v>120</v>
      </c>
      <c r="J74" s="75"/>
    </row>
    <row r="75" spans="1:10" ht="102.75" customHeight="1" x14ac:dyDescent="0.25">
      <c r="A75" s="76" t="s">
        <v>40</v>
      </c>
      <c r="B75" s="77">
        <v>930</v>
      </c>
      <c r="C75" s="78" t="s">
        <v>9</v>
      </c>
      <c r="D75" s="78" t="s">
        <v>37</v>
      </c>
      <c r="E75" s="77" t="s">
        <v>41</v>
      </c>
      <c r="F75" s="77"/>
      <c r="G75" s="157">
        <f>G76</f>
        <v>55</v>
      </c>
    </row>
    <row r="76" spans="1:10" ht="83.25" customHeight="1" x14ac:dyDescent="0.25">
      <c r="A76" s="42" t="s">
        <v>42</v>
      </c>
      <c r="B76" s="43">
        <v>930</v>
      </c>
      <c r="C76" s="44" t="s">
        <v>9</v>
      </c>
      <c r="D76" s="44" t="s">
        <v>37</v>
      </c>
      <c r="E76" s="43" t="s">
        <v>43</v>
      </c>
      <c r="F76" s="8"/>
      <c r="G76" s="45">
        <f>G77</f>
        <v>55</v>
      </c>
    </row>
    <row r="77" spans="1:10" ht="33.75" customHeight="1" x14ac:dyDescent="0.25">
      <c r="A77" s="46" t="s">
        <v>133</v>
      </c>
      <c r="B77" s="47">
        <v>930</v>
      </c>
      <c r="C77" s="48" t="s">
        <v>9</v>
      </c>
      <c r="D77" s="48" t="s">
        <v>37</v>
      </c>
      <c r="E77" s="43" t="s">
        <v>43</v>
      </c>
      <c r="F77" s="49">
        <v>200</v>
      </c>
      <c r="G77" s="50">
        <f>G78</f>
        <v>55</v>
      </c>
    </row>
    <row r="78" spans="1:10" ht="39.75" customHeight="1" x14ac:dyDescent="0.25">
      <c r="A78" s="51" t="s">
        <v>29</v>
      </c>
      <c r="B78" s="8">
        <v>930</v>
      </c>
      <c r="C78" s="9" t="s">
        <v>9</v>
      </c>
      <c r="D78" s="9" t="s">
        <v>37</v>
      </c>
      <c r="E78" s="43" t="s">
        <v>43</v>
      </c>
      <c r="F78" s="8">
        <v>240</v>
      </c>
      <c r="G78" s="147">
        <v>55</v>
      </c>
    </row>
    <row r="79" spans="1:10" ht="92.25" customHeight="1" x14ac:dyDescent="0.25">
      <c r="A79" s="76" t="s">
        <v>44</v>
      </c>
      <c r="B79" s="77">
        <v>930</v>
      </c>
      <c r="C79" s="78" t="s">
        <v>9</v>
      </c>
      <c r="D79" s="78" t="s">
        <v>37</v>
      </c>
      <c r="E79" s="77" t="s">
        <v>45</v>
      </c>
      <c r="F79" s="77"/>
      <c r="G79" s="157">
        <f t="shared" ref="G79:G81" si="0">G80</f>
        <v>65</v>
      </c>
    </row>
    <row r="80" spans="1:10" ht="90.75" customHeight="1" x14ac:dyDescent="0.25">
      <c r="A80" s="42" t="s">
        <v>46</v>
      </c>
      <c r="B80" s="43">
        <v>930</v>
      </c>
      <c r="C80" s="44" t="s">
        <v>9</v>
      </c>
      <c r="D80" s="44" t="s">
        <v>37</v>
      </c>
      <c r="E80" s="43" t="s">
        <v>47</v>
      </c>
      <c r="F80" s="8"/>
      <c r="G80" s="45">
        <f t="shared" si="0"/>
        <v>65</v>
      </c>
    </row>
    <row r="81" spans="1:7" ht="66" customHeight="1" x14ac:dyDescent="0.25">
      <c r="A81" s="46" t="s">
        <v>133</v>
      </c>
      <c r="B81" s="47">
        <v>930</v>
      </c>
      <c r="C81" s="48" t="s">
        <v>9</v>
      </c>
      <c r="D81" s="48" t="s">
        <v>37</v>
      </c>
      <c r="E81" s="43" t="s">
        <v>48</v>
      </c>
      <c r="F81" s="49">
        <v>200</v>
      </c>
      <c r="G81" s="50">
        <f t="shared" si="0"/>
        <v>65</v>
      </c>
    </row>
    <row r="82" spans="1:7" ht="66" customHeight="1" x14ac:dyDescent="0.25">
      <c r="A82" s="51" t="s">
        <v>29</v>
      </c>
      <c r="B82" s="8">
        <v>930</v>
      </c>
      <c r="C82" s="9" t="s">
        <v>9</v>
      </c>
      <c r="D82" s="9" t="s">
        <v>37</v>
      </c>
      <c r="E82" s="43" t="s">
        <v>47</v>
      </c>
      <c r="F82" s="8">
        <v>240</v>
      </c>
      <c r="G82" s="148">
        <v>65</v>
      </c>
    </row>
    <row r="83" spans="1:7" ht="66" customHeight="1" x14ac:dyDescent="0.25">
      <c r="A83" s="131" t="s">
        <v>136</v>
      </c>
      <c r="B83" s="132">
        <v>930</v>
      </c>
      <c r="C83" s="133" t="s">
        <v>9</v>
      </c>
      <c r="D83" s="133" t="s">
        <v>37</v>
      </c>
      <c r="E83" s="132" t="s">
        <v>12</v>
      </c>
      <c r="F83" s="136"/>
      <c r="G83" s="138">
        <f>G84</f>
        <v>318</v>
      </c>
    </row>
    <row r="84" spans="1:7" s="79" customFormat="1" ht="66" customHeight="1" x14ac:dyDescent="0.25">
      <c r="A84" s="66" t="s">
        <v>49</v>
      </c>
      <c r="B84" s="39">
        <v>930</v>
      </c>
      <c r="C84" s="39" t="s">
        <v>9</v>
      </c>
      <c r="D84" s="39">
        <v>13</v>
      </c>
      <c r="E84" s="39" t="s">
        <v>50</v>
      </c>
      <c r="F84" s="39"/>
      <c r="G84" s="41">
        <f>G85</f>
        <v>318</v>
      </c>
    </row>
    <row r="85" spans="1:7" s="79" customFormat="1" ht="66" customHeight="1" x14ac:dyDescent="0.25">
      <c r="A85" s="42" t="s">
        <v>51</v>
      </c>
      <c r="B85" s="43">
        <v>930</v>
      </c>
      <c r="C85" s="44" t="s">
        <v>9</v>
      </c>
      <c r="D85" s="44">
        <v>13</v>
      </c>
      <c r="E85" s="43" t="s">
        <v>123</v>
      </c>
      <c r="F85" s="8"/>
      <c r="G85" s="45">
        <f>G86</f>
        <v>318</v>
      </c>
    </row>
    <row r="86" spans="1:7" ht="66" customHeight="1" x14ac:dyDescent="0.25">
      <c r="A86" s="46" t="s">
        <v>133</v>
      </c>
      <c r="B86" s="47">
        <v>930</v>
      </c>
      <c r="C86" s="48" t="s">
        <v>9</v>
      </c>
      <c r="D86" s="48">
        <v>13</v>
      </c>
      <c r="E86" s="43" t="s">
        <v>123</v>
      </c>
      <c r="F86" s="49">
        <v>200</v>
      </c>
      <c r="G86" s="50">
        <f>G87</f>
        <v>318</v>
      </c>
    </row>
    <row r="87" spans="1:7" ht="27.6" x14ac:dyDescent="0.25">
      <c r="A87" s="51" t="s">
        <v>29</v>
      </c>
      <c r="B87" s="8">
        <v>930</v>
      </c>
      <c r="C87" s="9" t="s">
        <v>9</v>
      </c>
      <c r="D87" s="9">
        <v>13</v>
      </c>
      <c r="E87" s="43" t="s">
        <v>123</v>
      </c>
      <c r="F87" s="8">
        <v>240</v>
      </c>
      <c r="G87" s="54">
        <v>318</v>
      </c>
    </row>
    <row r="88" spans="1:7" s="79" customFormat="1" hidden="1" x14ac:dyDescent="0.25">
      <c r="A88" s="66" t="s">
        <v>113</v>
      </c>
      <c r="B88" s="39">
        <v>930</v>
      </c>
      <c r="C88" s="39" t="s">
        <v>9</v>
      </c>
      <c r="D88" s="39">
        <v>13</v>
      </c>
      <c r="E88" s="39" t="s">
        <v>114</v>
      </c>
      <c r="F88" s="39"/>
      <c r="G88" s="41">
        <f>G89</f>
        <v>0</v>
      </c>
    </row>
    <row r="89" spans="1:7" ht="15.6" hidden="1" x14ac:dyDescent="0.25">
      <c r="A89" s="46" t="s">
        <v>34</v>
      </c>
      <c r="B89" s="47">
        <v>930</v>
      </c>
      <c r="C89" s="48" t="s">
        <v>9</v>
      </c>
      <c r="D89" s="48">
        <v>13</v>
      </c>
      <c r="E89" s="43" t="s">
        <v>115</v>
      </c>
      <c r="F89" s="49">
        <v>800</v>
      </c>
      <c r="G89" s="50">
        <f>G90</f>
        <v>0</v>
      </c>
    </row>
    <row r="90" spans="1:7" ht="27.6" hidden="1" x14ac:dyDescent="0.25">
      <c r="A90" s="51" t="s">
        <v>116</v>
      </c>
      <c r="B90" s="8">
        <v>930</v>
      </c>
      <c r="C90" s="9" t="s">
        <v>9</v>
      </c>
      <c r="D90" s="9">
        <v>13</v>
      </c>
      <c r="E90" s="43" t="s">
        <v>115</v>
      </c>
      <c r="F90" s="8">
        <v>850</v>
      </c>
      <c r="G90" s="54"/>
    </row>
    <row r="91" spans="1:7" ht="69.599999999999994" x14ac:dyDescent="0.3">
      <c r="A91" s="23" t="s">
        <v>52</v>
      </c>
      <c r="B91" s="24">
        <v>930</v>
      </c>
      <c r="C91" s="25" t="s">
        <v>53</v>
      </c>
      <c r="D91" s="25" t="s">
        <v>10</v>
      </c>
      <c r="E91" s="24"/>
      <c r="F91" s="24"/>
      <c r="G91" s="26">
        <f t="shared" ref="G91:G93" si="1">G92</f>
        <v>80</v>
      </c>
    </row>
    <row r="92" spans="1:7" ht="46.8" x14ac:dyDescent="0.25">
      <c r="A92" s="33" t="s">
        <v>144</v>
      </c>
      <c r="B92" s="34">
        <v>930</v>
      </c>
      <c r="C92" s="35" t="s">
        <v>53</v>
      </c>
      <c r="D92" s="35" t="s">
        <v>143</v>
      </c>
      <c r="E92" s="34"/>
      <c r="F92" s="36"/>
      <c r="G92" s="37">
        <f t="shared" si="1"/>
        <v>80</v>
      </c>
    </row>
    <row r="93" spans="1:7" ht="41.4" x14ac:dyDescent="0.25">
      <c r="A93" s="66" t="s">
        <v>54</v>
      </c>
      <c r="B93" s="39">
        <v>930</v>
      </c>
      <c r="C93" s="39" t="s">
        <v>53</v>
      </c>
      <c r="D93" s="39">
        <v>10</v>
      </c>
      <c r="E93" s="39" t="s">
        <v>39</v>
      </c>
      <c r="F93" s="39"/>
      <c r="G93" s="41">
        <f t="shared" si="1"/>
        <v>80</v>
      </c>
    </row>
    <row r="94" spans="1:7" ht="97.2" x14ac:dyDescent="0.25">
      <c r="A94" s="76" t="s">
        <v>55</v>
      </c>
      <c r="B94" s="77">
        <v>930</v>
      </c>
      <c r="C94" s="78" t="s">
        <v>53</v>
      </c>
      <c r="D94" s="78" t="s">
        <v>143</v>
      </c>
      <c r="E94" s="77" t="s">
        <v>56</v>
      </c>
      <c r="F94" s="77"/>
      <c r="G94" s="157">
        <f>G95</f>
        <v>80</v>
      </c>
    </row>
    <row r="95" spans="1:7" ht="69" x14ac:dyDescent="0.25">
      <c r="A95" s="42" t="s">
        <v>57</v>
      </c>
      <c r="B95" s="43">
        <v>930</v>
      </c>
      <c r="C95" s="44" t="s">
        <v>53</v>
      </c>
      <c r="D95" s="44" t="s">
        <v>143</v>
      </c>
      <c r="E95" s="43" t="s">
        <v>58</v>
      </c>
      <c r="F95" s="8"/>
      <c r="G95" s="45">
        <f>G96</f>
        <v>80</v>
      </c>
    </row>
    <row r="96" spans="1:7" ht="31.2" x14ac:dyDescent="0.25">
      <c r="A96" s="46" t="s">
        <v>28</v>
      </c>
      <c r="B96" s="47">
        <v>930</v>
      </c>
      <c r="C96" s="48" t="s">
        <v>53</v>
      </c>
      <c r="D96" s="48" t="s">
        <v>143</v>
      </c>
      <c r="E96" s="43" t="s">
        <v>58</v>
      </c>
      <c r="F96" s="49">
        <v>200</v>
      </c>
      <c r="G96" s="50">
        <f>G97</f>
        <v>80</v>
      </c>
    </row>
    <row r="97" spans="1:10" ht="27.6" x14ac:dyDescent="0.25">
      <c r="A97" s="51" t="s">
        <v>29</v>
      </c>
      <c r="B97" s="8">
        <v>930</v>
      </c>
      <c r="C97" s="9" t="s">
        <v>53</v>
      </c>
      <c r="D97" s="9" t="s">
        <v>143</v>
      </c>
      <c r="E97" s="43" t="s">
        <v>58</v>
      </c>
      <c r="F97" s="8">
        <v>240</v>
      </c>
      <c r="G97" s="149">
        <v>80</v>
      </c>
    </row>
    <row r="98" spans="1:10" ht="34.799999999999997" x14ac:dyDescent="0.3">
      <c r="A98" s="23" t="s">
        <v>59</v>
      </c>
      <c r="B98" s="80">
        <v>930</v>
      </c>
      <c r="C98" s="80" t="s">
        <v>60</v>
      </c>
      <c r="D98" s="80" t="s">
        <v>10</v>
      </c>
      <c r="E98" s="80"/>
      <c r="F98" s="80"/>
      <c r="G98" s="81">
        <f>G99</f>
        <v>56689.9</v>
      </c>
      <c r="I98" s="22"/>
      <c r="J98" s="128"/>
    </row>
    <row r="99" spans="1:10" ht="27.75" customHeight="1" x14ac:dyDescent="0.25">
      <c r="A99" s="63" t="s">
        <v>61</v>
      </c>
      <c r="B99" s="63">
        <v>930</v>
      </c>
      <c r="C99" s="63" t="s">
        <v>60</v>
      </c>
      <c r="D99" s="63" t="s">
        <v>53</v>
      </c>
      <c r="E99" s="63"/>
      <c r="F99" s="63"/>
      <c r="G99" s="65">
        <f>G101</f>
        <v>56689.9</v>
      </c>
      <c r="J99" s="128"/>
    </row>
    <row r="100" spans="1:10" ht="41.4" x14ac:dyDescent="0.25">
      <c r="A100" s="66" t="s">
        <v>24</v>
      </c>
      <c r="B100" s="39">
        <v>930</v>
      </c>
      <c r="C100" s="39" t="s">
        <v>60</v>
      </c>
      <c r="D100" s="39" t="s">
        <v>53</v>
      </c>
      <c r="E100" s="39" t="s">
        <v>25</v>
      </c>
      <c r="F100" s="39"/>
      <c r="G100" s="41">
        <f>G101</f>
        <v>56689.9</v>
      </c>
      <c r="J100" s="128"/>
    </row>
    <row r="101" spans="1:10" ht="55.2" x14ac:dyDescent="0.25">
      <c r="A101" s="66" t="s">
        <v>26</v>
      </c>
      <c r="B101" s="39">
        <v>930</v>
      </c>
      <c r="C101" s="39" t="s">
        <v>60</v>
      </c>
      <c r="D101" s="39" t="s">
        <v>53</v>
      </c>
      <c r="E101" s="39" t="s">
        <v>121</v>
      </c>
      <c r="F101" s="39"/>
      <c r="G101" s="41">
        <f>G102+G105+G108+G111+G114+G117+G120+G123+G126+G129</f>
        <v>56689.9</v>
      </c>
      <c r="J101" s="128"/>
    </row>
    <row r="102" spans="1:10" x14ac:dyDescent="0.25">
      <c r="A102" s="67" t="s">
        <v>62</v>
      </c>
      <c r="B102" s="61">
        <v>930</v>
      </c>
      <c r="C102" s="61" t="s">
        <v>60</v>
      </c>
      <c r="D102" s="61" t="s">
        <v>53</v>
      </c>
      <c r="E102" s="61" t="s">
        <v>141</v>
      </c>
      <c r="F102" s="61"/>
      <c r="G102" s="68">
        <f>G104</f>
        <v>28800</v>
      </c>
      <c r="J102" s="128"/>
    </row>
    <row r="103" spans="1:10" ht="31.2" x14ac:dyDescent="0.25">
      <c r="A103" s="46" t="s">
        <v>28</v>
      </c>
      <c r="B103" s="49">
        <v>930</v>
      </c>
      <c r="C103" s="49" t="s">
        <v>60</v>
      </c>
      <c r="D103" s="49" t="s">
        <v>53</v>
      </c>
      <c r="E103" s="49" t="s">
        <v>142</v>
      </c>
      <c r="F103" s="49">
        <v>200</v>
      </c>
      <c r="G103" s="82">
        <f>G104</f>
        <v>28800</v>
      </c>
      <c r="J103" s="128"/>
    </row>
    <row r="104" spans="1:10" ht="27.6" x14ac:dyDescent="0.25">
      <c r="A104" s="51" t="s">
        <v>29</v>
      </c>
      <c r="B104" s="83">
        <v>930</v>
      </c>
      <c r="C104" s="84" t="s">
        <v>60</v>
      </c>
      <c r="D104" s="84" t="s">
        <v>53</v>
      </c>
      <c r="E104" s="8" t="s">
        <v>141</v>
      </c>
      <c r="F104" s="8">
        <v>240</v>
      </c>
      <c r="G104" s="10">
        <f>30000-1200</f>
        <v>28800</v>
      </c>
      <c r="J104" s="128"/>
    </row>
    <row r="105" spans="1:10" ht="41.4" x14ac:dyDescent="0.25">
      <c r="A105" s="67" t="s">
        <v>63</v>
      </c>
      <c r="B105" s="61">
        <v>930</v>
      </c>
      <c r="C105" s="61" t="s">
        <v>60</v>
      </c>
      <c r="D105" s="61" t="s">
        <v>53</v>
      </c>
      <c r="E105" s="61" t="s">
        <v>124</v>
      </c>
      <c r="F105" s="61"/>
      <c r="G105" s="68">
        <f>G107</f>
        <v>1200</v>
      </c>
      <c r="J105" s="128"/>
    </row>
    <row r="106" spans="1:10" ht="31.2" x14ac:dyDescent="0.25">
      <c r="A106" s="46" t="s">
        <v>133</v>
      </c>
      <c r="B106" s="49">
        <v>930</v>
      </c>
      <c r="C106" s="49" t="s">
        <v>60</v>
      </c>
      <c r="D106" s="49" t="s">
        <v>53</v>
      </c>
      <c r="E106" s="49" t="s">
        <v>124</v>
      </c>
      <c r="F106" s="49">
        <v>200</v>
      </c>
      <c r="G106" s="82">
        <f>G107</f>
        <v>1200</v>
      </c>
      <c r="J106" s="128"/>
    </row>
    <row r="107" spans="1:10" ht="27.6" x14ac:dyDescent="0.25">
      <c r="A107" s="51" t="s">
        <v>29</v>
      </c>
      <c r="B107" s="83">
        <v>930</v>
      </c>
      <c r="C107" s="84" t="s">
        <v>60</v>
      </c>
      <c r="D107" s="84" t="s">
        <v>53</v>
      </c>
      <c r="E107" s="8" t="s">
        <v>124</v>
      </c>
      <c r="F107" s="8">
        <v>240</v>
      </c>
      <c r="G107" s="10">
        <v>1200</v>
      </c>
      <c r="I107" s="22"/>
      <c r="J107" s="128"/>
    </row>
    <row r="108" spans="1:10" ht="27.6" x14ac:dyDescent="0.25">
      <c r="A108" s="67" t="s">
        <v>64</v>
      </c>
      <c r="B108" s="61">
        <v>930</v>
      </c>
      <c r="C108" s="61" t="s">
        <v>60</v>
      </c>
      <c r="D108" s="61" t="s">
        <v>53</v>
      </c>
      <c r="E108" s="61" t="s">
        <v>125</v>
      </c>
      <c r="F108" s="61"/>
      <c r="G108" s="68">
        <f>G110</f>
        <v>12889.9</v>
      </c>
      <c r="J108" s="128"/>
    </row>
    <row r="109" spans="1:10" ht="31.2" x14ac:dyDescent="0.25">
      <c r="A109" s="46" t="s">
        <v>133</v>
      </c>
      <c r="B109" s="49">
        <v>930</v>
      </c>
      <c r="C109" s="49" t="s">
        <v>60</v>
      </c>
      <c r="D109" s="49" t="s">
        <v>53</v>
      </c>
      <c r="E109" s="49" t="s">
        <v>125</v>
      </c>
      <c r="F109" s="49">
        <v>200</v>
      </c>
      <c r="G109" s="82">
        <f>G110</f>
        <v>12889.9</v>
      </c>
      <c r="J109" s="128"/>
    </row>
    <row r="110" spans="1:10" ht="27.6" x14ac:dyDescent="0.25">
      <c r="A110" s="51" t="s">
        <v>29</v>
      </c>
      <c r="B110" s="83">
        <v>930</v>
      </c>
      <c r="C110" s="84" t="s">
        <v>60</v>
      </c>
      <c r="D110" s="84" t="s">
        <v>53</v>
      </c>
      <c r="E110" s="8" t="s">
        <v>125</v>
      </c>
      <c r="F110" s="8">
        <v>240</v>
      </c>
      <c r="G110" s="10">
        <v>12889.9</v>
      </c>
      <c r="J110" s="128"/>
    </row>
    <row r="111" spans="1:10" ht="41.4" x14ac:dyDescent="0.25">
      <c r="A111" s="67" t="s">
        <v>65</v>
      </c>
      <c r="B111" s="61">
        <v>930</v>
      </c>
      <c r="C111" s="61" t="s">
        <v>60</v>
      </c>
      <c r="D111" s="61" t="s">
        <v>53</v>
      </c>
      <c r="E111" s="61" t="s">
        <v>126</v>
      </c>
      <c r="F111" s="61"/>
      <c r="G111" s="68">
        <f>G113</f>
        <v>3000</v>
      </c>
      <c r="J111" s="128"/>
    </row>
    <row r="112" spans="1:10" ht="31.2" x14ac:dyDescent="0.25">
      <c r="A112" s="46" t="s">
        <v>133</v>
      </c>
      <c r="B112" s="49">
        <v>930</v>
      </c>
      <c r="C112" s="49" t="s">
        <v>60</v>
      </c>
      <c r="D112" s="49" t="s">
        <v>53</v>
      </c>
      <c r="E112" s="49" t="s">
        <v>126</v>
      </c>
      <c r="F112" s="49">
        <v>200</v>
      </c>
      <c r="G112" s="82">
        <f>G113</f>
        <v>3000</v>
      </c>
      <c r="J112" s="128"/>
    </row>
    <row r="113" spans="1:10" ht="27.6" x14ac:dyDescent="0.25">
      <c r="A113" s="51" t="s">
        <v>29</v>
      </c>
      <c r="B113" s="83">
        <v>930</v>
      </c>
      <c r="C113" s="84" t="s">
        <v>60</v>
      </c>
      <c r="D113" s="84" t="s">
        <v>53</v>
      </c>
      <c r="E113" s="8" t="s">
        <v>126</v>
      </c>
      <c r="F113" s="8">
        <v>240</v>
      </c>
      <c r="G113" s="10">
        <v>3000</v>
      </c>
      <c r="J113" s="128"/>
    </row>
    <row r="114" spans="1:10" ht="41.4" x14ac:dyDescent="0.25">
      <c r="A114" s="67" t="s">
        <v>66</v>
      </c>
      <c r="B114" s="61">
        <v>930</v>
      </c>
      <c r="C114" s="61" t="s">
        <v>60</v>
      </c>
      <c r="D114" s="61" t="s">
        <v>53</v>
      </c>
      <c r="E114" s="61" t="s">
        <v>127</v>
      </c>
      <c r="F114" s="61"/>
      <c r="G114" s="68">
        <f>G116</f>
        <v>1000</v>
      </c>
      <c r="J114" s="128"/>
    </row>
    <row r="115" spans="1:10" ht="31.2" x14ac:dyDescent="0.25">
      <c r="A115" s="46" t="s">
        <v>133</v>
      </c>
      <c r="B115" s="49">
        <v>930</v>
      </c>
      <c r="C115" s="49" t="s">
        <v>60</v>
      </c>
      <c r="D115" s="49" t="s">
        <v>53</v>
      </c>
      <c r="E115" s="49" t="s">
        <v>127</v>
      </c>
      <c r="F115" s="49">
        <v>200</v>
      </c>
      <c r="G115" s="82">
        <f>G116</f>
        <v>1000</v>
      </c>
      <c r="J115" s="128"/>
    </row>
    <row r="116" spans="1:10" ht="27.6" x14ac:dyDescent="0.25">
      <c r="A116" s="51" t="s">
        <v>29</v>
      </c>
      <c r="B116" s="83">
        <v>930</v>
      </c>
      <c r="C116" s="84" t="s">
        <v>60</v>
      </c>
      <c r="D116" s="84" t="s">
        <v>53</v>
      </c>
      <c r="E116" s="8" t="s">
        <v>127</v>
      </c>
      <c r="F116" s="8">
        <v>240</v>
      </c>
      <c r="G116" s="10">
        <v>1000</v>
      </c>
      <c r="J116" s="128"/>
    </row>
    <row r="117" spans="1:10" ht="41.4" x14ac:dyDescent="0.25">
      <c r="A117" s="67" t="s">
        <v>67</v>
      </c>
      <c r="B117" s="61">
        <v>930</v>
      </c>
      <c r="C117" s="61" t="s">
        <v>60</v>
      </c>
      <c r="D117" s="61" t="s">
        <v>53</v>
      </c>
      <c r="E117" s="61" t="s">
        <v>128</v>
      </c>
      <c r="F117" s="61"/>
      <c r="G117" s="68">
        <f>G119</f>
        <v>500</v>
      </c>
      <c r="J117" s="128"/>
    </row>
    <row r="118" spans="1:10" ht="31.2" x14ac:dyDescent="0.25">
      <c r="A118" s="46" t="s">
        <v>133</v>
      </c>
      <c r="B118" s="49">
        <v>930</v>
      </c>
      <c r="C118" s="49" t="s">
        <v>60</v>
      </c>
      <c r="D118" s="49" t="s">
        <v>53</v>
      </c>
      <c r="E118" s="49" t="s">
        <v>128</v>
      </c>
      <c r="F118" s="49">
        <v>200</v>
      </c>
      <c r="G118" s="82">
        <f>G119</f>
        <v>500</v>
      </c>
      <c r="J118" s="128"/>
    </row>
    <row r="119" spans="1:10" ht="27.6" x14ac:dyDescent="0.25">
      <c r="A119" s="51" t="s">
        <v>29</v>
      </c>
      <c r="B119" s="83">
        <v>930</v>
      </c>
      <c r="C119" s="84" t="s">
        <v>60</v>
      </c>
      <c r="D119" s="84" t="s">
        <v>53</v>
      </c>
      <c r="E119" s="8" t="s">
        <v>128</v>
      </c>
      <c r="F119" s="8">
        <v>240</v>
      </c>
      <c r="G119" s="10">
        <v>500</v>
      </c>
      <c r="J119" s="128"/>
    </row>
    <row r="120" spans="1:10" ht="27.6" x14ac:dyDescent="0.25">
      <c r="A120" s="67" t="s">
        <v>68</v>
      </c>
      <c r="B120" s="61">
        <v>930</v>
      </c>
      <c r="C120" s="61" t="s">
        <v>60</v>
      </c>
      <c r="D120" s="61" t="s">
        <v>53</v>
      </c>
      <c r="E120" s="61" t="s">
        <v>129</v>
      </c>
      <c r="F120" s="61"/>
      <c r="G120" s="68">
        <f>G122</f>
        <v>7000</v>
      </c>
      <c r="J120" s="128"/>
    </row>
    <row r="121" spans="1:10" ht="31.2" x14ac:dyDescent="0.25">
      <c r="A121" s="46" t="s">
        <v>133</v>
      </c>
      <c r="B121" s="49">
        <v>930</v>
      </c>
      <c r="C121" s="49" t="s">
        <v>60</v>
      </c>
      <c r="D121" s="49" t="s">
        <v>53</v>
      </c>
      <c r="E121" s="49" t="s">
        <v>129</v>
      </c>
      <c r="F121" s="49">
        <v>200</v>
      </c>
      <c r="G121" s="82">
        <f>G122</f>
        <v>7000</v>
      </c>
      <c r="J121" s="128"/>
    </row>
    <row r="122" spans="1:10" ht="27.6" x14ac:dyDescent="0.25">
      <c r="A122" s="51" t="s">
        <v>29</v>
      </c>
      <c r="B122" s="83">
        <v>930</v>
      </c>
      <c r="C122" s="84" t="s">
        <v>60</v>
      </c>
      <c r="D122" s="84" t="s">
        <v>53</v>
      </c>
      <c r="E122" s="8" t="s">
        <v>129</v>
      </c>
      <c r="F122" s="8">
        <v>240</v>
      </c>
      <c r="G122" s="10">
        <v>7000</v>
      </c>
      <c r="J122" s="128"/>
    </row>
    <row r="123" spans="1:10" ht="27.6" hidden="1" x14ac:dyDescent="0.25">
      <c r="A123" s="67" t="s">
        <v>69</v>
      </c>
      <c r="B123" s="61">
        <v>930</v>
      </c>
      <c r="C123" s="61" t="s">
        <v>60</v>
      </c>
      <c r="D123" s="61" t="s">
        <v>53</v>
      </c>
      <c r="E123" s="61" t="s">
        <v>130</v>
      </c>
      <c r="F123" s="61"/>
      <c r="G123" s="68">
        <f>G125</f>
        <v>0</v>
      </c>
      <c r="J123" s="128"/>
    </row>
    <row r="124" spans="1:10" ht="31.2" hidden="1" x14ac:dyDescent="0.25">
      <c r="A124" s="46" t="s">
        <v>133</v>
      </c>
      <c r="B124" s="49">
        <v>930</v>
      </c>
      <c r="C124" s="49" t="s">
        <v>60</v>
      </c>
      <c r="D124" s="49" t="s">
        <v>53</v>
      </c>
      <c r="E124" s="49" t="s">
        <v>130</v>
      </c>
      <c r="F124" s="49">
        <v>200</v>
      </c>
      <c r="G124" s="82">
        <f>G125</f>
        <v>0</v>
      </c>
      <c r="J124" s="128"/>
    </row>
    <row r="125" spans="1:10" ht="27.6" hidden="1" x14ac:dyDescent="0.25">
      <c r="A125" s="51" t="s">
        <v>29</v>
      </c>
      <c r="B125" s="83">
        <v>930</v>
      </c>
      <c r="C125" s="84" t="s">
        <v>60</v>
      </c>
      <c r="D125" s="84" t="s">
        <v>53</v>
      </c>
      <c r="E125" s="8" t="s">
        <v>130</v>
      </c>
      <c r="F125" s="8">
        <v>240</v>
      </c>
      <c r="G125" s="10"/>
      <c r="J125" s="128"/>
    </row>
    <row r="126" spans="1:10" ht="27.6" x14ac:dyDescent="0.25">
      <c r="A126" s="67" t="s">
        <v>70</v>
      </c>
      <c r="B126" s="43">
        <v>930</v>
      </c>
      <c r="C126" s="57" t="s">
        <v>60</v>
      </c>
      <c r="D126" s="57" t="s">
        <v>53</v>
      </c>
      <c r="E126" s="43" t="s">
        <v>131</v>
      </c>
      <c r="F126" s="8"/>
      <c r="G126" s="68">
        <f>G127</f>
        <v>2300</v>
      </c>
      <c r="J126" s="128"/>
    </row>
    <row r="127" spans="1:10" ht="31.2" x14ac:dyDescent="0.25">
      <c r="A127" s="46" t="s">
        <v>133</v>
      </c>
      <c r="B127" s="49">
        <v>930</v>
      </c>
      <c r="C127" s="49" t="s">
        <v>60</v>
      </c>
      <c r="D127" s="49" t="s">
        <v>53</v>
      </c>
      <c r="E127" s="49" t="s">
        <v>131</v>
      </c>
      <c r="F127" s="49">
        <v>200</v>
      </c>
      <c r="G127" s="82">
        <f>G128</f>
        <v>2300</v>
      </c>
      <c r="J127" s="128"/>
    </row>
    <row r="128" spans="1:10" ht="27.6" x14ac:dyDescent="0.25">
      <c r="A128" s="51" t="s">
        <v>29</v>
      </c>
      <c r="B128" s="83">
        <v>930</v>
      </c>
      <c r="C128" s="84" t="s">
        <v>60</v>
      </c>
      <c r="D128" s="84" t="s">
        <v>53</v>
      </c>
      <c r="E128" s="8" t="s">
        <v>131</v>
      </c>
      <c r="F128" s="8">
        <v>240</v>
      </c>
      <c r="G128" s="10">
        <v>2300</v>
      </c>
      <c r="J128" s="128"/>
    </row>
    <row r="129" spans="1:10" ht="27.6" hidden="1" x14ac:dyDescent="0.25">
      <c r="A129" s="67" t="s">
        <v>71</v>
      </c>
      <c r="B129" s="43">
        <v>930</v>
      </c>
      <c r="C129" s="57" t="s">
        <v>60</v>
      </c>
      <c r="D129" s="57" t="s">
        <v>53</v>
      </c>
      <c r="E129" s="43" t="s">
        <v>132</v>
      </c>
      <c r="F129" s="8"/>
      <c r="G129" s="68">
        <f>G130</f>
        <v>0</v>
      </c>
      <c r="J129" s="128"/>
    </row>
    <row r="130" spans="1:10" ht="31.2" hidden="1" x14ac:dyDescent="0.25">
      <c r="A130" s="46" t="s">
        <v>133</v>
      </c>
      <c r="B130" s="49">
        <v>930</v>
      </c>
      <c r="C130" s="49" t="s">
        <v>60</v>
      </c>
      <c r="D130" s="49" t="s">
        <v>53</v>
      </c>
      <c r="E130" s="49" t="s">
        <v>132</v>
      </c>
      <c r="F130" s="49">
        <v>200</v>
      </c>
      <c r="G130" s="82">
        <f>G131</f>
        <v>0</v>
      </c>
      <c r="J130" s="128"/>
    </row>
    <row r="131" spans="1:10" ht="27.6" hidden="1" x14ac:dyDescent="0.25">
      <c r="A131" s="51" t="s">
        <v>29</v>
      </c>
      <c r="B131" s="83">
        <v>930</v>
      </c>
      <c r="C131" s="84" t="s">
        <v>60</v>
      </c>
      <c r="D131" s="84" t="s">
        <v>53</v>
      </c>
      <c r="E131" s="8" t="s">
        <v>132</v>
      </c>
      <c r="F131" s="8">
        <v>240</v>
      </c>
      <c r="G131" s="10"/>
      <c r="J131" s="128"/>
    </row>
    <row r="132" spans="1:10" hidden="1" x14ac:dyDescent="0.25">
      <c r="A132" s="51"/>
      <c r="B132" s="43"/>
      <c r="C132" s="48"/>
      <c r="D132" s="48"/>
      <c r="E132" s="43"/>
      <c r="F132" s="8"/>
      <c r="G132" s="54"/>
    </row>
    <row r="133" spans="1:10" ht="15" customHeight="1" x14ac:dyDescent="0.25">
      <c r="A133" s="85" t="s">
        <v>72</v>
      </c>
      <c r="B133" s="86">
        <v>930</v>
      </c>
      <c r="C133" s="86" t="s">
        <v>73</v>
      </c>
      <c r="D133" s="86" t="s">
        <v>10</v>
      </c>
      <c r="E133" s="85"/>
      <c r="F133" s="85"/>
      <c r="G133" s="152">
        <f>G134</f>
        <v>4518.7</v>
      </c>
    </row>
    <row r="134" spans="1:10" ht="15" customHeight="1" x14ac:dyDescent="0.25">
      <c r="A134" s="87" t="s">
        <v>74</v>
      </c>
      <c r="B134" s="88">
        <v>930</v>
      </c>
      <c r="C134" s="89" t="s">
        <v>73</v>
      </c>
      <c r="D134" s="89" t="s">
        <v>9</v>
      </c>
      <c r="E134" s="88"/>
      <c r="F134" s="88"/>
      <c r="G134" s="90">
        <f>G135</f>
        <v>4518.7</v>
      </c>
    </row>
    <row r="135" spans="1:10" ht="41.4" x14ac:dyDescent="0.25">
      <c r="A135" s="38" t="s">
        <v>75</v>
      </c>
      <c r="B135" s="39">
        <v>930</v>
      </c>
      <c r="C135" s="40" t="s">
        <v>73</v>
      </c>
      <c r="D135" s="40" t="s">
        <v>9</v>
      </c>
      <c r="E135" s="39" t="s">
        <v>76</v>
      </c>
      <c r="F135" s="73"/>
      <c r="G135" s="153">
        <f>G136+G140</f>
        <v>4518.7</v>
      </c>
    </row>
    <row r="136" spans="1:10" ht="48.6" x14ac:dyDescent="0.25">
      <c r="A136" s="76" t="s">
        <v>77</v>
      </c>
      <c r="B136" s="77">
        <v>930</v>
      </c>
      <c r="C136" s="78" t="s">
        <v>73</v>
      </c>
      <c r="D136" s="78" t="s">
        <v>9</v>
      </c>
      <c r="E136" s="77" t="s">
        <v>78</v>
      </c>
      <c r="F136" s="77"/>
      <c r="G136" s="158">
        <f>G137</f>
        <v>3718.7</v>
      </c>
    </row>
    <row r="137" spans="1:10" ht="41.4" x14ac:dyDescent="0.25">
      <c r="A137" s="42" t="s">
        <v>79</v>
      </c>
      <c r="B137" s="43">
        <v>930</v>
      </c>
      <c r="C137" s="44" t="s">
        <v>73</v>
      </c>
      <c r="D137" s="44" t="s">
        <v>9</v>
      </c>
      <c r="E137" s="43" t="s">
        <v>80</v>
      </c>
      <c r="F137" s="8"/>
      <c r="G137" s="154">
        <f>G138</f>
        <v>3718.7</v>
      </c>
    </row>
    <row r="138" spans="1:10" ht="31.2" x14ac:dyDescent="0.25">
      <c r="A138" s="46" t="s">
        <v>133</v>
      </c>
      <c r="B138" s="47" t="s">
        <v>20</v>
      </c>
      <c r="C138" s="48" t="s">
        <v>73</v>
      </c>
      <c r="D138" s="48" t="s">
        <v>9</v>
      </c>
      <c r="E138" s="43" t="s">
        <v>80</v>
      </c>
      <c r="F138" s="49">
        <v>200</v>
      </c>
      <c r="G138" s="155">
        <f>G139</f>
        <v>3718.7</v>
      </c>
    </row>
    <row r="139" spans="1:10" ht="27.6" x14ac:dyDescent="0.25">
      <c r="A139" s="51" t="s">
        <v>29</v>
      </c>
      <c r="B139" s="8" t="s">
        <v>20</v>
      </c>
      <c r="C139" s="9" t="s">
        <v>73</v>
      </c>
      <c r="D139" s="9" t="s">
        <v>9</v>
      </c>
      <c r="E139" s="43" t="s">
        <v>80</v>
      </c>
      <c r="F139" s="8">
        <v>240</v>
      </c>
      <c r="G139" s="137">
        <f>2918.7+800</f>
        <v>3718.7</v>
      </c>
    </row>
    <row r="140" spans="1:10" ht="48.6" x14ac:dyDescent="0.25">
      <c r="A140" s="76" t="s">
        <v>81</v>
      </c>
      <c r="B140" s="77">
        <v>930</v>
      </c>
      <c r="C140" s="78" t="s">
        <v>73</v>
      </c>
      <c r="D140" s="78" t="s">
        <v>9</v>
      </c>
      <c r="E140" s="77" t="s">
        <v>82</v>
      </c>
      <c r="F140" s="77"/>
      <c r="G140" s="158">
        <f>G141</f>
        <v>800</v>
      </c>
    </row>
    <row r="141" spans="1:10" ht="41.4" x14ac:dyDescent="0.25">
      <c r="A141" s="42" t="s">
        <v>83</v>
      </c>
      <c r="B141" s="43" t="s">
        <v>20</v>
      </c>
      <c r="C141" s="44" t="s">
        <v>73</v>
      </c>
      <c r="D141" s="44" t="s">
        <v>9</v>
      </c>
      <c r="E141" s="43" t="s">
        <v>84</v>
      </c>
      <c r="F141" s="8"/>
      <c r="G141" s="154">
        <f>G142</f>
        <v>800</v>
      </c>
    </row>
    <row r="142" spans="1:10" ht="31.2" x14ac:dyDescent="0.25">
      <c r="A142" s="46" t="s">
        <v>133</v>
      </c>
      <c r="B142" s="47" t="s">
        <v>20</v>
      </c>
      <c r="C142" s="48" t="s">
        <v>73</v>
      </c>
      <c r="D142" s="48" t="s">
        <v>9</v>
      </c>
      <c r="E142" s="43" t="s">
        <v>84</v>
      </c>
      <c r="F142" s="49">
        <v>200</v>
      </c>
      <c r="G142" s="155">
        <f>G143</f>
        <v>800</v>
      </c>
    </row>
    <row r="143" spans="1:10" ht="27.6" x14ac:dyDescent="0.25">
      <c r="A143" s="51" t="s">
        <v>29</v>
      </c>
      <c r="B143" s="8" t="s">
        <v>20</v>
      </c>
      <c r="C143" s="9" t="s">
        <v>73</v>
      </c>
      <c r="D143" s="9" t="s">
        <v>9</v>
      </c>
      <c r="E143" s="43" t="s">
        <v>84</v>
      </c>
      <c r="F143" s="8">
        <v>240</v>
      </c>
      <c r="G143" s="137">
        <v>800</v>
      </c>
    </row>
    <row r="144" spans="1:10" x14ac:dyDescent="0.25">
      <c r="A144" s="85" t="s">
        <v>85</v>
      </c>
      <c r="B144" s="86">
        <v>930</v>
      </c>
      <c r="C144" s="86" t="s">
        <v>86</v>
      </c>
      <c r="D144" s="86" t="s">
        <v>10</v>
      </c>
      <c r="E144" s="85"/>
      <c r="F144" s="85"/>
      <c r="G144" s="152">
        <f>G145</f>
        <v>800</v>
      </c>
    </row>
    <row r="145" spans="1:10" x14ac:dyDescent="0.25">
      <c r="A145" s="91" t="s">
        <v>87</v>
      </c>
      <c r="B145" s="92">
        <v>930</v>
      </c>
      <c r="C145" s="93" t="s">
        <v>86</v>
      </c>
      <c r="D145" s="93" t="s">
        <v>9</v>
      </c>
      <c r="E145" s="92"/>
      <c r="F145" s="92"/>
      <c r="G145" s="156">
        <f>G146</f>
        <v>800</v>
      </c>
    </row>
    <row r="146" spans="1:10" ht="41.4" x14ac:dyDescent="0.25">
      <c r="A146" s="38" t="s">
        <v>88</v>
      </c>
      <c r="B146" s="39">
        <v>930</v>
      </c>
      <c r="C146" s="40" t="s">
        <v>86</v>
      </c>
      <c r="D146" s="40" t="s">
        <v>9</v>
      </c>
      <c r="E146" s="39" t="s">
        <v>89</v>
      </c>
      <c r="F146" s="73"/>
      <c r="G146" s="153">
        <f>G147</f>
        <v>800</v>
      </c>
      <c r="J146" s="22"/>
    </row>
    <row r="147" spans="1:10" ht="41.4" x14ac:dyDescent="0.25">
      <c r="A147" s="42" t="s">
        <v>90</v>
      </c>
      <c r="B147" s="43">
        <v>930</v>
      </c>
      <c r="C147" s="44" t="s">
        <v>86</v>
      </c>
      <c r="D147" s="44" t="s">
        <v>9</v>
      </c>
      <c r="E147" s="43" t="s">
        <v>91</v>
      </c>
      <c r="F147" s="8"/>
      <c r="G147" s="154">
        <f>G148</f>
        <v>800</v>
      </c>
      <c r="J147" s="22"/>
    </row>
    <row r="148" spans="1:10" ht="31.2" x14ac:dyDescent="0.25">
      <c r="A148" s="46" t="s">
        <v>133</v>
      </c>
      <c r="B148" s="47" t="s">
        <v>20</v>
      </c>
      <c r="C148" s="48" t="s">
        <v>86</v>
      </c>
      <c r="D148" s="48" t="s">
        <v>9</v>
      </c>
      <c r="E148" s="43" t="s">
        <v>91</v>
      </c>
      <c r="F148" s="49">
        <v>200</v>
      </c>
      <c r="G148" s="155">
        <f>G149</f>
        <v>800</v>
      </c>
    </row>
    <row r="149" spans="1:10" ht="27.6" x14ac:dyDescent="0.25">
      <c r="A149" s="51" t="s">
        <v>29</v>
      </c>
      <c r="B149" s="47" t="s">
        <v>20</v>
      </c>
      <c r="C149" s="48" t="s">
        <v>86</v>
      </c>
      <c r="D149" s="48" t="s">
        <v>9</v>
      </c>
      <c r="E149" s="43" t="s">
        <v>91</v>
      </c>
      <c r="F149" s="8">
        <v>240</v>
      </c>
      <c r="G149" s="137">
        <v>800</v>
      </c>
    </row>
    <row r="150" spans="1:10" ht="36.75" customHeight="1" x14ac:dyDescent="0.25">
      <c r="A150" s="16" t="s">
        <v>92</v>
      </c>
      <c r="B150" s="95">
        <v>931</v>
      </c>
      <c r="C150" s="96"/>
      <c r="D150" s="96"/>
      <c r="E150" s="95"/>
      <c r="F150" s="97"/>
      <c r="G150" s="159">
        <f>G153</f>
        <v>3377.1</v>
      </c>
      <c r="J150" s="22"/>
    </row>
    <row r="151" spans="1:10" ht="17.399999999999999" x14ac:dyDescent="0.3">
      <c r="A151" s="23" t="s">
        <v>8</v>
      </c>
      <c r="B151" s="24">
        <v>931</v>
      </c>
      <c r="C151" s="25" t="s">
        <v>9</v>
      </c>
      <c r="D151" s="25" t="s">
        <v>10</v>
      </c>
      <c r="E151" s="24"/>
      <c r="F151" s="24"/>
      <c r="G151" s="98">
        <f>G153</f>
        <v>3377.1</v>
      </c>
    </row>
    <row r="152" spans="1:10" ht="31.2" x14ac:dyDescent="0.3">
      <c r="A152" s="131" t="s">
        <v>136</v>
      </c>
      <c r="B152" s="132">
        <v>931</v>
      </c>
      <c r="C152" s="133" t="s">
        <v>9</v>
      </c>
      <c r="D152" s="133" t="s">
        <v>53</v>
      </c>
      <c r="E152" s="132" t="s">
        <v>12</v>
      </c>
      <c r="F152" s="139"/>
      <c r="G152" s="140">
        <f>G153</f>
        <v>3377.1</v>
      </c>
    </row>
    <row r="153" spans="1:10" ht="29.25" customHeight="1" x14ac:dyDescent="0.25">
      <c r="A153" s="38" t="s">
        <v>93</v>
      </c>
      <c r="B153" s="39">
        <v>931</v>
      </c>
      <c r="C153" s="40" t="s">
        <v>9</v>
      </c>
      <c r="D153" s="40" t="s">
        <v>53</v>
      </c>
      <c r="E153" s="39" t="s">
        <v>94</v>
      </c>
      <c r="F153" s="73"/>
      <c r="G153" s="41">
        <f>G154+G165</f>
        <v>3377.1</v>
      </c>
    </row>
    <row r="154" spans="1:10" ht="14.4" x14ac:dyDescent="0.3">
      <c r="A154" s="55" t="s">
        <v>95</v>
      </c>
      <c r="B154" s="99">
        <v>931</v>
      </c>
      <c r="C154" s="129" t="s">
        <v>9</v>
      </c>
      <c r="D154" s="129" t="s">
        <v>53</v>
      </c>
      <c r="E154" s="99" t="s">
        <v>96</v>
      </c>
      <c r="F154" s="130"/>
      <c r="G154" s="58">
        <f>G156+G158+G163</f>
        <v>2963</v>
      </c>
    </row>
    <row r="155" spans="1:10" ht="14.4" hidden="1" x14ac:dyDescent="0.3">
      <c r="A155" s="55"/>
      <c r="B155" s="99"/>
      <c r="C155" s="57"/>
      <c r="D155" s="57"/>
      <c r="E155" s="61"/>
      <c r="F155" s="8"/>
      <c r="G155" s="58"/>
      <c r="I155" s="22"/>
    </row>
    <row r="156" spans="1:10" ht="62.4" x14ac:dyDescent="0.25">
      <c r="A156" s="46" t="s">
        <v>19</v>
      </c>
      <c r="B156" s="100" t="s">
        <v>97</v>
      </c>
      <c r="C156" s="48" t="s">
        <v>9</v>
      </c>
      <c r="D156" s="48" t="s">
        <v>53</v>
      </c>
      <c r="E156" s="61" t="s">
        <v>96</v>
      </c>
      <c r="F156" s="49">
        <v>100</v>
      </c>
      <c r="G156" s="50">
        <f>G157</f>
        <v>2235.5</v>
      </c>
      <c r="J156" s="22"/>
    </row>
    <row r="157" spans="1:10" ht="31.2" x14ac:dyDescent="0.25">
      <c r="A157" s="59" t="s">
        <v>21</v>
      </c>
      <c r="B157" s="52" t="s">
        <v>97</v>
      </c>
      <c r="C157" s="9" t="s">
        <v>9</v>
      </c>
      <c r="D157" s="9" t="s">
        <v>53</v>
      </c>
      <c r="E157" s="61" t="s">
        <v>96</v>
      </c>
      <c r="F157" s="8">
        <v>120</v>
      </c>
      <c r="G157" s="145">
        <f>1054.6+774.7+406.2</f>
        <v>2235.5</v>
      </c>
      <c r="I157" s="22"/>
    </row>
    <row r="158" spans="1:10" ht="31.2" x14ac:dyDescent="0.25">
      <c r="A158" s="46" t="s">
        <v>133</v>
      </c>
      <c r="B158" s="47" t="s">
        <v>97</v>
      </c>
      <c r="C158" s="48" t="s">
        <v>9</v>
      </c>
      <c r="D158" s="48" t="s">
        <v>53</v>
      </c>
      <c r="E158" s="61" t="s">
        <v>96</v>
      </c>
      <c r="F158" s="49">
        <v>200</v>
      </c>
      <c r="G158" s="50">
        <f>G162</f>
        <v>696.6</v>
      </c>
    </row>
    <row r="159" spans="1:10" ht="27.6" hidden="1" x14ac:dyDescent="0.25">
      <c r="A159" s="51" t="s">
        <v>29</v>
      </c>
      <c r="B159" s="52"/>
      <c r="C159" s="9" t="s">
        <v>9</v>
      </c>
      <c r="D159" s="9" t="s">
        <v>53</v>
      </c>
      <c r="E159" s="61" t="s">
        <v>96</v>
      </c>
      <c r="F159" s="8">
        <v>244</v>
      </c>
      <c r="G159" s="54"/>
    </row>
    <row r="160" spans="1:10" ht="8.25" hidden="1" customHeight="1" x14ac:dyDescent="0.25">
      <c r="A160" s="51"/>
      <c r="B160" s="8"/>
      <c r="C160" s="9"/>
      <c r="D160" s="9"/>
      <c r="E160" s="61" t="s">
        <v>96</v>
      </c>
      <c r="F160" s="8"/>
      <c r="G160" s="54"/>
    </row>
    <row r="161" spans="1:10" ht="14.4" hidden="1" x14ac:dyDescent="0.3">
      <c r="A161" s="55" t="s">
        <v>98</v>
      </c>
      <c r="B161" s="56"/>
      <c r="C161" s="57" t="s">
        <v>9</v>
      </c>
      <c r="D161" s="57" t="s">
        <v>53</v>
      </c>
      <c r="E161" s="61" t="s">
        <v>96</v>
      </c>
      <c r="F161" s="8"/>
      <c r="G161" s="58">
        <v>0</v>
      </c>
    </row>
    <row r="162" spans="1:10" ht="31.2" x14ac:dyDescent="0.25">
      <c r="A162" s="46" t="s">
        <v>29</v>
      </c>
      <c r="B162" s="47" t="s">
        <v>97</v>
      </c>
      <c r="C162" s="48" t="s">
        <v>9</v>
      </c>
      <c r="D162" s="48" t="s">
        <v>53</v>
      </c>
      <c r="E162" s="61" t="s">
        <v>96</v>
      </c>
      <c r="F162" s="49">
        <v>240</v>
      </c>
      <c r="G162" s="146">
        <f>421+279.5-3.9</f>
        <v>696.6</v>
      </c>
    </row>
    <row r="163" spans="1:10" ht="15.6" x14ac:dyDescent="0.25">
      <c r="A163" s="46" t="s">
        <v>34</v>
      </c>
      <c r="B163" s="47" t="s">
        <v>97</v>
      </c>
      <c r="C163" s="48" t="s">
        <v>9</v>
      </c>
      <c r="D163" s="48" t="s">
        <v>53</v>
      </c>
      <c r="E163" s="43" t="s">
        <v>96</v>
      </c>
      <c r="F163" s="49">
        <v>800</v>
      </c>
      <c r="G163" s="50">
        <f>G164</f>
        <v>30.9</v>
      </c>
    </row>
    <row r="164" spans="1:10" x14ac:dyDescent="0.25">
      <c r="A164" s="51" t="s">
        <v>35</v>
      </c>
      <c r="B164" s="8" t="s">
        <v>97</v>
      </c>
      <c r="C164" s="9" t="s">
        <v>9</v>
      </c>
      <c r="D164" s="9" t="s">
        <v>53</v>
      </c>
      <c r="E164" s="43" t="s">
        <v>96</v>
      </c>
      <c r="F164" s="8">
        <v>850</v>
      </c>
      <c r="G164" s="145">
        <f>27+3.9</f>
        <v>30.9</v>
      </c>
    </row>
    <row r="165" spans="1:10" ht="46.8" x14ac:dyDescent="0.25">
      <c r="A165" s="59" t="s">
        <v>164</v>
      </c>
      <c r="B165" s="52" t="s">
        <v>97</v>
      </c>
      <c r="C165" s="9" t="s">
        <v>9</v>
      </c>
      <c r="D165" s="9" t="s">
        <v>53</v>
      </c>
      <c r="E165" s="61" t="s">
        <v>165</v>
      </c>
      <c r="F165" s="8"/>
      <c r="G165" s="145">
        <f>G166</f>
        <v>414.1</v>
      </c>
    </row>
    <row r="166" spans="1:10" ht="62.4" x14ac:dyDescent="0.25">
      <c r="A166" s="46" t="s">
        <v>19</v>
      </c>
      <c r="B166" s="100" t="s">
        <v>97</v>
      </c>
      <c r="C166" s="48" t="s">
        <v>9</v>
      </c>
      <c r="D166" s="48" t="s">
        <v>53</v>
      </c>
      <c r="E166" s="61" t="s">
        <v>165</v>
      </c>
      <c r="F166" s="49">
        <v>100</v>
      </c>
      <c r="G166" s="145">
        <f>G167</f>
        <v>414.1</v>
      </c>
    </row>
    <row r="167" spans="1:10" ht="31.2" x14ac:dyDescent="0.25">
      <c r="A167" s="59" t="s">
        <v>21</v>
      </c>
      <c r="B167" s="52" t="s">
        <v>97</v>
      </c>
      <c r="C167" s="9" t="s">
        <v>9</v>
      </c>
      <c r="D167" s="9" t="s">
        <v>53</v>
      </c>
      <c r="E167" s="61" t="s">
        <v>165</v>
      </c>
      <c r="F167" s="8">
        <v>120</v>
      </c>
      <c r="G167" s="145">
        <v>414.1</v>
      </c>
    </row>
    <row r="168" spans="1:10" ht="28.5" customHeight="1" x14ac:dyDescent="0.25">
      <c r="A168" s="101" t="s">
        <v>99</v>
      </c>
      <c r="B168" s="102"/>
      <c r="C168" s="103"/>
      <c r="D168" s="103"/>
      <c r="E168" s="102"/>
      <c r="F168" s="102"/>
      <c r="G168" s="104">
        <f>G150+G11</f>
        <v>87645.3</v>
      </c>
      <c r="I168" s="22"/>
      <c r="J168" s="22"/>
    </row>
    <row r="169" spans="1:10" s="105" customFormat="1" ht="28.8" hidden="1" x14ac:dyDescent="0.3">
      <c r="A169" s="55" t="s">
        <v>100</v>
      </c>
      <c r="B169" s="56"/>
      <c r="C169" s="57" t="s">
        <v>9</v>
      </c>
      <c r="D169" s="57" t="s">
        <v>23</v>
      </c>
      <c r="E169" s="56">
        <v>73</v>
      </c>
      <c r="F169" s="56"/>
      <c r="G169" s="58">
        <v>0</v>
      </c>
    </row>
    <row r="170" spans="1:10" ht="31.2" hidden="1" x14ac:dyDescent="0.25">
      <c r="A170" s="46" t="s">
        <v>29</v>
      </c>
      <c r="B170" s="47"/>
      <c r="C170" s="48" t="s">
        <v>9</v>
      </c>
      <c r="D170" s="48" t="s">
        <v>23</v>
      </c>
      <c r="E170" s="49">
        <v>73</v>
      </c>
      <c r="F170" s="49">
        <v>240</v>
      </c>
      <c r="G170" s="50">
        <v>0</v>
      </c>
    </row>
    <row r="171" spans="1:10" ht="31.2" hidden="1" x14ac:dyDescent="0.25">
      <c r="A171" s="59" t="s">
        <v>101</v>
      </c>
      <c r="B171" s="52"/>
      <c r="C171" s="9" t="s">
        <v>9</v>
      </c>
      <c r="D171" s="9" t="s">
        <v>23</v>
      </c>
      <c r="E171" s="8">
        <v>73</v>
      </c>
      <c r="F171" s="8">
        <v>243</v>
      </c>
      <c r="G171" s="54"/>
    </row>
    <row r="172" spans="1:10" ht="31.2" hidden="1" x14ac:dyDescent="0.25">
      <c r="A172" s="59" t="s">
        <v>102</v>
      </c>
      <c r="B172" s="52"/>
      <c r="C172" s="9" t="s">
        <v>9</v>
      </c>
      <c r="D172" s="9" t="s">
        <v>23</v>
      </c>
      <c r="E172" s="8">
        <v>73</v>
      </c>
      <c r="F172" s="8">
        <v>244</v>
      </c>
      <c r="G172" s="54"/>
    </row>
    <row r="173" spans="1:10" ht="9.75" hidden="1" customHeight="1" x14ac:dyDescent="0.25">
      <c r="A173" s="46"/>
      <c r="B173" s="47"/>
      <c r="C173" s="9"/>
      <c r="D173" s="9"/>
      <c r="E173" s="8"/>
      <c r="F173" s="8"/>
      <c r="G173" s="54"/>
    </row>
    <row r="174" spans="1:10" ht="27.6" hidden="1" x14ac:dyDescent="0.25">
      <c r="A174" s="38" t="s">
        <v>103</v>
      </c>
      <c r="B174" s="39"/>
      <c r="C174" s="40" t="s">
        <v>9</v>
      </c>
      <c r="D174" s="40" t="s">
        <v>23</v>
      </c>
      <c r="E174" s="39">
        <v>75</v>
      </c>
      <c r="F174" s="73"/>
      <c r="G174" s="41">
        <v>0</v>
      </c>
    </row>
    <row r="175" spans="1:10" ht="41.4" hidden="1" x14ac:dyDescent="0.25">
      <c r="A175" s="42" t="s">
        <v>104</v>
      </c>
      <c r="B175" s="43"/>
      <c r="C175" s="44" t="s">
        <v>9</v>
      </c>
      <c r="D175" s="44" t="s">
        <v>23</v>
      </c>
      <c r="E175" s="43">
        <v>75</v>
      </c>
      <c r="F175" s="43"/>
      <c r="G175" s="45">
        <v>0</v>
      </c>
    </row>
    <row r="176" spans="1:10" s="105" customFormat="1" ht="28.8" hidden="1" x14ac:dyDescent="0.3">
      <c r="A176" s="55" t="s">
        <v>105</v>
      </c>
      <c r="B176" s="56"/>
      <c r="C176" s="57" t="s">
        <v>9</v>
      </c>
      <c r="D176" s="57" t="s">
        <v>23</v>
      </c>
      <c r="E176" s="56">
        <v>75</v>
      </c>
      <c r="F176" s="56"/>
      <c r="G176" s="58">
        <v>0</v>
      </c>
    </row>
    <row r="177" spans="1:8" ht="31.2" hidden="1" x14ac:dyDescent="0.25">
      <c r="A177" s="46" t="s">
        <v>21</v>
      </c>
      <c r="B177" s="47"/>
      <c r="C177" s="48" t="s">
        <v>9</v>
      </c>
      <c r="D177" s="48" t="s">
        <v>23</v>
      </c>
      <c r="E177" s="49">
        <v>75</v>
      </c>
      <c r="F177" s="49">
        <v>120</v>
      </c>
      <c r="G177" s="54">
        <v>0</v>
      </c>
    </row>
    <row r="178" spans="1:8" ht="31.2" hidden="1" x14ac:dyDescent="0.25">
      <c r="A178" s="59" t="s">
        <v>106</v>
      </c>
      <c r="B178" s="52"/>
      <c r="C178" s="9" t="s">
        <v>9</v>
      </c>
      <c r="D178" s="9" t="s">
        <v>23</v>
      </c>
      <c r="E178" s="8">
        <v>75</v>
      </c>
      <c r="F178" s="8">
        <v>121</v>
      </c>
      <c r="G178" s="54"/>
    </row>
    <row r="179" spans="1:8" ht="31.2" hidden="1" x14ac:dyDescent="0.25">
      <c r="A179" s="46" t="s">
        <v>29</v>
      </c>
      <c r="B179" s="47"/>
      <c r="C179" s="48" t="s">
        <v>9</v>
      </c>
      <c r="D179" s="48" t="s">
        <v>23</v>
      </c>
      <c r="E179" s="49">
        <v>75</v>
      </c>
      <c r="F179" s="49">
        <v>240</v>
      </c>
      <c r="G179" s="50">
        <v>0</v>
      </c>
    </row>
    <row r="180" spans="1:8" ht="31.2" hidden="1" x14ac:dyDescent="0.25">
      <c r="A180" s="59" t="s">
        <v>102</v>
      </c>
      <c r="B180" s="52"/>
      <c r="C180" s="9" t="s">
        <v>9</v>
      </c>
      <c r="D180" s="9" t="s">
        <v>23</v>
      </c>
      <c r="E180" s="8">
        <v>75</v>
      </c>
      <c r="F180" s="8">
        <v>244</v>
      </c>
      <c r="G180" s="54"/>
    </row>
    <row r="181" spans="1:8" hidden="1" x14ac:dyDescent="0.25">
      <c r="A181" s="51"/>
      <c r="B181" s="8"/>
      <c r="C181" s="9"/>
      <c r="D181" s="9"/>
      <c r="E181" s="8"/>
      <c r="F181" s="8"/>
      <c r="G181" s="54"/>
    </row>
    <row r="182" spans="1:8" ht="15.6" hidden="1" x14ac:dyDescent="0.3">
      <c r="A182" s="62" t="s">
        <v>107</v>
      </c>
      <c r="B182" s="63"/>
      <c r="C182" s="64" t="s">
        <v>9</v>
      </c>
      <c r="D182" s="64" t="s">
        <v>86</v>
      </c>
      <c r="E182" s="63"/>
      <c r="F182" s="63"/>
      <c r="G182" s="106">
        <v>0</v>
      </c>
    </row>
    <row r="183" spans="1:8" ht="28.5" hidden="1" customHeight="1" x14ac:dyDescent="0.25">
      <c r="A183" s="38" t="s">
        <v>108</v>
      </c>
      <c r="B183" s="39"/>
      <c r="C183" s="40" t="s">
        <v>9</v>
      </c>
      <c r="D183" s="40" t="s">
        <v>86</v>
      </c>
      <c r="E183" s="39">
        <v>74</v>
      </c>
      <c r="F183" s="73"/>
      <c r="G183" s="41">
        <v>0</v>
      </c>
    </row>
    <row r="184" spans="1:8" ht="27.6" hidden="1" x14ac:dyDescent="0.25">
      <c r="A184" s="42" t="s">
        <v>109</v>
      </c>
      <c r="B184" s="43"/>
      <c r="C184" s="44" t="s">
        <v>9</v>
      </c>
      <c r="D184" s="44" t="s">
        <v>86</v>
      </c>
      <c r="E184" s="43">
        <v>74</v>
      </c>
      <c r="F184" s="43"/>
      <c r="G184" s="45">
        <v>0</v>
      </c>
    </row>
    <row r="185" spans="1:8" s="105" customFormat="1" ht="28.8" hidden="1" x14ac:dyDescent="0.3">
      <c r="A185" s="55" t="s">
        <v>109</v>
      </c>
      <c r="B185" s="56"/>
      <c r="C185" s="57" t="s">
        <v>9</v>
      </c>
      <c r="D185" s="57" t="s">
        <v>86</v>
      </c>
      <c r="E185" s="56">
        <v>74</v>
      </c>
      <c r="F185" s="56"/>
      <c r="G185" s="58">
        <v>0</v>
      </c>
    </row>
    <row r="186" spans="1:8" ht="15.6" hidden="1" x14ac:dyDescent="0.25">
      <c r="A186" s="46" t="s">
        <v>110</v>
      </c>
      <c r="B186" s="47"/>
      <c r="C186" s="48" t="s">
        <v>9</v>
      </c>
      <c r="D186" s="48" t="s">
        <v>86</v>
      </c>
      <c r="E186" s="49">
        <v>74</v>
      </c>
      <c r="F186" s="49">
        <v>870</v>
      </c>
      <c r="G186" s="54"/>
    </row>
    <row r="187" spans="1:8" x14ac:dyDescent="0.25">
      <c r="H187" s="22"/>
    </row>
    <row r="188" spans="1:8" ht="18" x14ac:dyDescent="0.35">
      <c r="A188" s="107" t="s">
        <v>111</v>
      </c>
      <c r="B188" s="108"/>
      <c r="C188" s="108"/>
      <c r="D188" s="108"/>
      <c r="E188" s="108"/>
      <c r="H188" s="22"/>
    </row>
    <row r="189" spans="1:8" ht="30" customHeight="1" x14ac:dyDescent="0.3">
      <c r="A189" s="215" t="s">
        <v>112</v>
      </c>
      <c r="B189" s="216"/>
      <c r="C189" s="216"/>
      <c r="D189" s="216"/>
      <c r="E189" s="216"/>
      <c r="F189" s="216"/>
      <c r="G189" s="216"/>
    </row>
  </sheetData>
  <mergeCells count="3">
    <mergeCell ref="E2:G3"/>
    <mergeCell ref="A8:G8"/>
    <mergeCell ref="A189:G189"/>
  </mergeCells>
  <pageMargins left="0.70866141732283472" right="0.31496062992125984" top="0.15748031496062992" bottom="0.15748031496062992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1</vt:lpstr>
      <vt:lpstr>приложение 6</vt:lpstr>
      <vt:lpstr>приложение 5</vt:lpstr>
      <vt:lpstr>приложение 3   </vt:lpstr>
      <vt:lpstr>'приложение 1'!Заголовки_для_печати</vt:lpstr>
      <vt:lpstr>'приложение 3   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Olya</cp:lastModifiedBy>
  <cp:lastPrinted>2022-10-04T09:08:30Z</cp:lastPrinted>
  <dcterms:created xsi:type="dcterms:W3CDTF">2018-10-23T07:54:54Z</dcterms:created>
  <dcterms:modified xsi:type="dcterms:W3CDTF">2022-10-07T14:46:23Z</dcterms:modified>
</cp:coreProperties>
</file>