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решения и приложения\2019 год\изменения по свободному остатку сентябрь 2019\уточненная\"/>
    </mc:Choice>
  </mc:AlternateContent>
  <bookViews>
    <workbookView xWindow="0" yWindow="0" windowWidth="28710" windowHeight="12840"/>
  </bookViews>
  <sheets>
    <sheet name="приложение 6" sheetId="3" r:id="rId1"/>
    <sheet name="приложение 4" sheetId="2" r:id="rId2"/>
    <sheet name="приложение 3   " sheetId="1" r:id="rId3"/>
  </sheets>
  <definedNames>
    <definedName name="_xlnm.Print_Titles" localSheetId="2">'приложение 3   '!$9:$9</definedName>
    <definedName name="_xlnm.Print_Titles" localSheetId="1">'приложение 4'!$9:$9</definedName>
    <definedName name="_xlnm.Print_Titles" localSheetId="0">'приложение 6'!$9:$9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0" i="1" l="1"/>
  <c r="G120" i="1"/>
  <c r="F122" i="2"/>
  <c r="F112" i="2"/>
  <c r="D13" i="3"/>
  <c r="D12" i="3"/>
  <c r="D11" i="3"/>
  <c r="D15" i="3" l="1"/>
  <c r="F46" i="2"/>
  <c r="F45" i="2" s="1"/>
  <c r="F44" i="2"/>
  <c r="G54" i="1"/>
  <c r="G52" i="1"/>
  <c r="F121" i="2"/>
  <c r="F120" i="2" s="1"/>
  <c r="F119" i="2" s="1"/>
  <c r="F115" i="2"/>
  <c r="F114" i="2"/>
  <c r="F113" i="2"/>
  <c r="F111" i="2"/>
  <c r="F110" i="2" s="1"/>
  <c r="F109" i="2" s="1"/>
  <c r="F108" i="2" s="1"/>
  <c r="F107" i="2" s="1"/>
  <c r="F106" i="2" s="1"/>
  <c r="F103" i="2"/>
  <c r="F102" i="2" s="1"/>
  <c r="F100" i="2"/>
  <c r="F99" i="2" s="1"/>
  <c r="F97" i="2"/>
  <c r="F96" i="2"/>
  <c r="F94" i="2"/>
  <c r="F93" i="2"/>
  <c r="F91" i="2"/>
  <c r="F90" i="2"/>
  <c r="F88" i="2"/>
  <c r="F87" i="2"/>
  <c r="F85" i="2"/>
  <c r="F84" i="2"/>
  <c r="F82" i="2"/>
  <c r="F81" i="2"/>
  <c r="F79" i="2"/>
  <c r="F78" i="2"/>
  <c r="F76" i="2"/>
  <c r="F75" i="2"/>
  <c r="F70" i="2"/>
  <c r="F69" i="2"/>
  <c r="F68" i="2"/>
  <c r="F67" i="2" s="1"/>
  <c r="F66" i="2" s="1"/>
  <c r="F65" i="2" s="1"/>
  <c r="F64" i="2" s="1"/>
  <c r="F62" i="2"/>
  <c r="F61" i="2"/>
  <c r="F59" i="2"/>
  <c r="F58" i="2"/>
  <c r="F57" i="2" s="1"/>
  <c r="F55" i="2"/>
  <c r="F54" i="2"/>
  <c r="F53" i="2"/>
  <c r="F51" i="2"/>
  <c r="F50" i="2"/>
  <c r="F49" i="2"/>
  <c r="F48" i="2"/>
  <c r="F47" i="2" s="1"/>
  <c r="F43" i="2"/>
  <c r="F41" i="2"/>
  <c r="F35" i="2"/>
  <c r="F33" i="2"/>
  <c r="F32" i="2" s="1"/>
  <c r="F31" i="2" s="1"/>
  <c r="F30" i="2" s="1"/>
  <c r="F27" i="2"/>
  <c r="F25" i="2"/>
  <c r="F23" i="2"/>
  <c r="F22" i="2"/>
  <c r="F21" i="2" s="1"/>
  <c r="F20" i="2" s="1"/>
  <c r="F19" i="2" s="1"/>
  <c r="F17" i="2"/>
  <c r="F16" i="2" s="1"/>
  <c r="F15" i="2" s="1"/>
  <c r="G143" i="1"/>
  <c r="G142" i="1"/>
  <c r="G138" i="1"/>
  <c r="G137" i="1"/>
  <c r="G136" i="1"/>
  <c r="G134" i="1" s="1"/>
  <c r="G133" i="1" s="1"/>
  <c r="G129" i="1"/>
  <c r="G128" i="1" s="1"/>
  <c r="G127" i="1" s="1"/>
  <c r="G126" i="1" s="1"/>
  <c r="G125" i="1" s="1"/>
  <c r="G123" i="1"/>
  <c r="G122" i="1"/>
  <c r="G121" i="1"/>
  <c r="G119" i="1"/>
  <c r="G118" i="1"/>
  <c r="G117" i="1" s="1"/>
  <c r="G116" i="1" s="1"/>
  <c r="G115" i="1" s="1"/>
  <c r="G114" i="1" s="1"/>
  <c r="G111" i="1"/>
  <c r="G110" i="1"/>
  <c r="G108" i="1"/>
  <c r="G107" i="1"/>
  <c r="G105" i="1"/>
  <c r="G104" i="1"/>
  <c r="G102" i="1"/>
  <c r="G101" i="1"/>
  <c r="G99" i="1"/>
  <c r="G98" i="1"/>
  <c r="G96" i="1"/>
  <c r="G95" i="1"/>
  <c r="G93" i="1"/>
  <c r="G92" i="1"/>
  <c r="G90" i="1"/>
  <c r="G89" i="1"/>
  <c r="G87" i="1"/>
  <c r="G86" i="1"/>
  <c r="G82" i="1" s="1"/>
  <c r="G84" i="1"/>
  <c r="G83" i="1"/>
  <c r="G78" i="1"/>
  <c r="G77" i="1"/>
  <c r="G76" i="1" s="1"/>
  <c r="G75" i="1" s="1"/>
  <c r="G74" i="1" s="1"/>
  <c r="G73" i="1" s="1"/>
  <c r="G72" i="1" s="1"/>
  <c r="G70" i="1"/>
  <c r="G69" i="1"/>
  <c r="G67" i="1"/>
  <c r="G66" i="1" s="1"/>
  <c r="G65" i="1" s="1"/>
  <c r="G63" i="1"/>
  <c r="G62" i="1"/>
  <c r="G61" i="1" s="1"/>
  <c r="G59" i="1"/>
  <c r="G58" i="1"/>
  <c r="G57" i="1"/>
  <c r="G56" i="1" s="1"/>
  <c r="G55" i="1" s="1"/>
  <c r="G53" i="1"/>
  <c r="G51" i="1"/>
  <c r="G48" i="1" s="1"/>
  <c r="G47" i="1" s="1"/>
  <c r="G37" i="1" s="1"/>
  <c r="G50" i="1"/>
  <c r="G49" i="1"/>
  <c r="G43" i="1"/>
  <c r="G41" i="1"/>
  <c r="G40" i="1"/>
  <c r="G39" i="1"/>
  <c r="G38" i="1" s="1"/>
  <c r="G18" i="1"/>
  <c r="G17" i="1"/>
  <c r="G16" i="1" s="1"/>
  <c r="G15" i="1" s="1"/>
  <c r="F74" i="2" l="1"/>
  <c r="F73" i="2" s="1"/>
  <c r="F40" i="2"/>
  <c r="F39" i="2" s="1"/>
  <c r="F29" i="2" s="1"/>
  <c r="F118" i="2"/>
  <c r="F117" i="2"/>
  <c r="F14" i="2"/>
  <c r="G80" i="1"/>
  <c r="G79" i="1" s="1"/>
  <c r="G81" i="1"/>
  <c r="G14" i="1"/>
  <c r="G12" i="1" s="1"/>
  <c r="G13" i="1"/>
  <c r="G132" i="1"/>
  <c r="G131" i="1"/>
  <c r="F72" i="2" l="1"/>
  <c r="F71" i="2" s="1"/>
  <c r="F13" i="2"/>
  <c r="F12" i="2"/>
  <c r="F123" i="2" s="1"/>
  <c r="G11" i="1"/>
  <c r="G145" i="1" s="1"/>
</calcChain>
</file>

<file path=xl/comments1.xml><?xml version="1.0" encoding="utf-8"?>
<comments xmlns="http://schemas.openxmlformats.org/spreadsheetml/2006/main">
  <authors>
    <author>user</author>
  </authors>
  <commentList>
    <comment ref="A33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41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<sst xmlns="http://schemas.openxmlformats.org/spreadsheetml/2006/main" count="1002" uniqueCount="152">
  <si>
    <t>Наименование</t>
  </si>
  <si>
    <t>Код главы</t>
  </si>
  <si>
    <t>раздел</t>
  </si>
  <si>
    <t>подраздел</t>
  </si>
  <si>
    <t>целевая статья</t>
  </si>
  <si>
    <t>вид расходов</t>
  </si>
  <si>
    <t>сумма</t>
  </si>
  <si>
    <t>Местная администрация внутригородского муниципального образования Балаклавский муниципальный округ</t>
  </si>
  <si>
    <t>Общегосударственные вопросы</t>
  </si>
  <si>
    <t>01</t>
  </si>
  <si>
    <t>00</t>
  </si>
  <si>
    <t xml:space="preserve">Непрограммные расходы </t>
  </si>
  <si>
    <t>70 0 00 00000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</si>
  <si>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</si>
  <si>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</si>
  <si>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Главы внутригородского муниципального образования</t>
  </si>
  <si>
    <t>71 0 00 00000</t>
  </si>
  <si>
    <t>Обеспечение деятельности Главы внутригородского муниципального образования</t>
  </si>
  <si>
    <t>71 0 00 Б7101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</si>
  <si>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</si>
  <si>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930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</si>
  <si>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</si>
  <si>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</si>
  <si>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</si>
  <si>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Муниципальная программа «Благоустройство территории внутригородского муниципального образования города Севастополя Балаклавский муниципальный округ» </t>
  </si>
  <si>
    <t>08 0 00 00000</t>
  </si>
  <si>
    <t>Расходы, направленные на реализацию мероприятий муниципальной программы «Благоустройство территории внутригородского муниципального образования города Севастополя Балаклавский муниципальный округ»</t>
  </si>
  <si>
    <t>08 0 00 71941</t>
  </si>
  <si>
    <t>Расходы, направленные на оплату труда с начислениями и на прочие расходы по содержанию муниципальных служащих, исполняющих переданные полномочия</t>
  </si>
  <si>
    <r>
      <t>08 0 01 71941</t>
    </r>
    <r>
      <rPr>
        <sz val="14"/>
        <color rgb="FF000000"/>
        <rFont val="Times New Roman"/>
        <family val="1"/>
        <charset val="204"/>
      </rPr>
      <t xml:space="preserve"> </t>
    </r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</si>
  <si>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</si>
  <si>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</si>
  <si>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Функционирование местной администрации внутригородского муниципального образования города Севастополя Балаклавского муниципального округа </t>
  </si>
  <si>
    <t>73 0 00 00000</t>
  </si>
  <si>
    <t xml:space="preserve">Обеспечение деятельности местной администрации внутригородского муниципального образования города Севастополя Балаклавского муниципального округа </t>
  </si>
  <si>
    <t xml:space="preserve">73 0 00 Б7301 </t>
  </si>
  <si>
    <t>Иные бюджетные ассигнования</t>
  </si>
  <si>
    <t>Уплата налогов, сборов и иных платежей</t>
  </si>
  <si>
    <t xml:space="preserve">Другие общегосударственные вопросы
</t>
  </si>
  <si>
    <t>13</t>
  </si>
  <si>
    <t xml:space="preserve">Муниципальная программа «Обеспечение общественной безопасности на территории внутригородского муниципального образования города Севастополя Балаклавский муниципальный округ» </t>
  </si>
  <si>
    <t xml:space="preserve">15 0 00 00000 </t>
  </si>
  <si>
    <t>Подпрограмма «Профилактика терроризма и экстремизма, минимизация и ликвидация последствий проявления терроризма и экстремизма на территории внутригородского муниципального образования города Севастополя Балаклавского муниципального округа»</t>
  </si>
  <si>
    <t>15 2 00 00000</t>
  </si>
  <si>
    <t>Профилактика терроризма и экстремизма, минимизация и ликвидация последствий проявления терроризма и экстремизма на территории внутригородского муниципального образования города Севастополя Балаклавского муниципального округа</t>
  </si>
  <si>
    <t>15 2 00 Э7201</t>
  </si>
  <si>
    <t>Подпрограмма «Правопорядок внутригородского муниципального образования города Севастополя Балаклавский муниципальный округ»</t>
  </si>
  <si>
    <t>15 3 00 00000</t>
  </si>
  <si>
    <t>Правопорядок внутригородского муниципального образования города Севастополя Балаклавский муниципальный округ</t>
  </si>
  <si>
    <t>15 3 00  П7201</t>
  </si>
  <si>
    <t>15 3  00 П7201</t>
  </si>
  <si>
    <t>Ведение похозяйственных книг в целях учета личных подсобных хозяйств и предоставления выписок из них</t>
  </si>
  <si>
    <t>77 0 00 00000</t>
  </si>
  <si>
    <t>Расходы по ведению похозяйственных книг в целях учета личных подсобных хозяйств и предоставления выписок из них во внутригородском муниципальном образовании города Севастополя Балаклавский муниципальный округ</t>
  </si>
  <si>
    <t>77 0 00 74941</t>
  </si>
  <si>
    <t>Ассоциация "Совет муниципальных образований города Севастополя"</t>
  </si>
  <si>
    <t>79 0 00 00000</t>
  </si>
  <si>
    <t>79 0 00 Б7301</t>
  </si>
  <si>
    <t xml:space="preserve">Уплата налогов, сборов и иных платежей
</t>
  </si>
  <si>
    <t xml:space="preserve">НАЦИОНАЛЬНАЯ БЕЗОПАСНОСТЬ И ПРАВООХРАНИТЕЛЬНАЯ ДЕЯТЕЛЬНОСТЬ
</t>
  </si>
  <si>
    <t>03</t>
  </si>
  <si>
    <t xml:space="preserve">Защита населения и территории от чрезвычайных ситуаций природного и техногенного характера, гражданская оборона
</t>
  </si>
  <si>
    <t>09</t>
  </si>
  <si>
    <t xml:space="preserve">Муниципальная программа «Обеспечение общественной безопасности на территории внутригородского муниципального образования города Севастополя Балаклавский муниципальный окруа» </t>
  </si>
  <si>
    <t>Подпрограмма «Мероприятия по совершенствованию организации гражданской обороны и защиты населения от чрезвычайных ситуаций природного и техногенного характера, обеспечению пожарной безопасности на территории внутригородского муниципального образования города Севастополя Балаклавского муниципального округа»</t>
  </si>
  <si>
    <t>15 1 00 00000</t>
  </si>
  <si>
    <t>Совершенствование организации гражданской обороны и защиты населения от чрезвычайных ситуаций природного и техногенного характера, обеспечению пожарной безопасности на территории внутригородского муниципального образования города Севастополя Балаклавского муниципального округа</t>
  </si>
  <si>
    <t xml:space="preserve">15 1 00 Ч7201 </t>
  </si>
  <si>
    <t>Закупка товаров, работ и услуг для государственных (муниципальных) нужд</t>
  </si>
  <si>
    <t xml:space="preserve">ЖИЛИЩНО-КОММУНАЛЬНОЕ ХОЗЯЙСТВО
</t>
  </si>
  <si>
    <t>05</t>
  </si>
  <si>
    <t>Благоустройство</t>
  </si>
  <si>
    <t xml:space="preserve">Расходы, направленные на реализацию мероприятий по санитарной очистке </t>
  </si>
  <si>
    <t xml:space="preserve">08 0 02 R1941 </t>
  </si>
  <si>
    <t>Расходы, направленные на реализацию мероприятий по удалению твердых коммунальных отходов, в т.ч. с мест несанкционированных и бесхозных свалок, и по их транспортировке для утилизации</t>
  </si>
  <si>
    <t xml:space="preserve">08 0 03 71941 </t>
  </si>
  <si>
    <t>Расходы, направленные на реализацию мероприятий по созданию, содержанию зеленых насаждений, обеспечению ухода за ними</t>
  </si>
  <si>
    <t xml:space="preserve">08 0 04 71941 </t>
  </si>
  <si>
    <t>Расходы, направленные на реализацию мероприятий по созданию, приобретению, установке, текущему ремонту и реконструкции элементов благоустройства</t>
  </si>
  <si>
    <t xml:space="preserve">08 0 05 71941 </t>
  </si>
  <si>
    <t>Расходы, направленные на реализацию мероприятий по обустройству площадок для установки контейнеров для сбора твердых коммунальных отходов</t>
  </si>
  <si>
    <t xml:space="preserve">08 0 06 71941 </t>
  </si>
  <si>
    <t>Расходы, направленные на реализацию мероприятий по обустройству и ремонту тротуаров (включая твердое покрытие парков, скверов, бульваров)</t>
  </si>
  <si>
    <t xml:space="preserve">08 0 07 71941 </t>
  </si>
  <si>
    <t>Расходы, направленные на реализацию мероприятий по обустройству и содержанию спортивных и детских игровых площадок (комплексов)</t>
  </si>
  <si>
    <t xml:space="preserve">08 0 08 71941 </t>
  </si>
  <si>
    <t>Расходы, направленные на обеспечение и реализацию мероприятий по ремонту и содержанию внутриквартальных дорог</t>
  </si>
  <si>
    <t xml:space="preserve">08 0 09 71941 </t>
  </si>
  <si>
    <t xml:space="preserve">Расходы, направленные на реализацию мероприятий по содержанию и благоустройству кладбищ </t>
  </si>
  <si>
    <t xml:space="preserve">08 0 11 71941 </t>
  </si>
  <si>
    <t xml:space="preserve">Расходы, направленные на реализацию мероприятий по содержанию и благоустройству пляжей </t>
  </si>
  <si>
    <t xml:space="preserve">08 0 12 71941 </t>
  </si>
  <si>
    <t>КУЛЬТУРА, КИНЕМАТОГРАФИЯ</t>
  </si>
  <si>
    <t>08</t>
  </si>
  <si>
    <t>КУЛЬТУРА</t>
  </si>
  <si>
    <t xml:space="preserve">Муниципальная программа «Развитие культуры во внутригородском муниципальном образовании города Севастополя Балаклавский муниципальный округ» </t>
  </si>
  <si>
    <t>11 0 00 00000</t>
  </si>
  <si>
    <t xml:space="preserve"> Подпрограмма «Организация местных и участие в организации и проведение городских праздничных и иных зрелищных мероприятиях во внутригородском муниципальном образовании»</t>
  </si>
  <si>
    <t xml:space="preserve">11 1 00 00000 </t>
  </si>
  <si>
    <t>Организация местных и участие в организации и проведение городских праздничных и иных зрелищных мероприятиях во внутригородском муниципальном образовании</t>
  </si>
  <si>
    <t>11 1 00 К7201</t>
  </si>
  <si>
    <t>Подпрограмма «Осуществление военно-патриотического воспитания граждан Российской Федерации на территории внутригородского муниципального образования»</t>
  </si>
  <si>
    <t xml:space="preserve">11 2 00 00000 </t>
  </si>
  <si>
    <t>Мероприятия, направленные на осуществление военно-патриотического воспитания граждан Российской Федерации на территории внутригородского муниципального образования</t>
  </si>
  <si>
    <t xml:space="preserve">11 2 00 В7201 </t>
  </si>
  <si>
    <t>ФИЗИЧЕСКАЯ КУЛЬТУРА И СПОРТ</t>
  </si>
  <si>
    <t>11</t>
  </si>
  <si>
    <t xml:space="preserve">ФИЗИЧЕСКАЯ КУЛЬТУРА </t>
  </si>
  <si>
    <t>13 0 00 00000</t>
  </si>
  <si>
    <t xml:space="preserve">Досуговые спортивные мероприятия для детей и подростков, направленные на развитие физкультуры и спорта во внутригородском муниципальном образовании </t>
  </si>
  <si>
    <t>13 0 00 С7201</t>
  </si>
  <si>
    <t>Совет Балаклавского муниципального округа</t>
  </si>
  <si>
    <t xml:space="preserve">Функционирование Совета Балаклавского муниципального округа  </t>
  </si>
  <si>
    <t>72 0 00 00000</t>
  </si>
  <si>
    <t xml:space="preserve">Обеспечение деятельности Совета Балаклавского муниципального округа  </t>
  </si>
  <si>
    <t xml:space="preserve">72 0 00 Б7201 </t>
  </si>
  <si>
    <t>931</t>
  </si>
  <si>
    <t>Приобретение  оборудования и других основных средств</t>
  </si>
  <si>
    <t>ВСЕГО РАСХОДОВ</t>
  </si>
  <si>
    <t>Проведение капитального ремонта исполнительно-распорядительного органа (местной администрации)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</si>
  <si>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</si>
  <si>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</si>
  <si>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Финансовое обеспечение переданных внутригородским муниципальным образованиям полномочий</t>
  </si>
  <si>
    <t>Финансовое обеспечение переданных внутригородским муниципальным образованиям полномочий на осуществление первичного воинского учета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</si>
  <si>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</t>
  </si>
  <si>
    <t>Фонд оплаты труда государственных (муниципальных) органов и взносы по обязательному социальному страхованию</t>
  </si>
  <si>
    <t>Резервный фонд</t>
  </si>
  <si>
    <t>Резервный фонд, предусмотренный в бюджете 
внутригородского муниципального образования</t>
  </si>
  <si>
    <t>Резервный фонд, предусмотренный в бюджете внутригородского муниципального образования</t>
  </si>
  <si>
    <t>Резервные средства</t>
  </si>
  <si>
    <t>Глава ВМО Балаклавский МО,</t>
  </si>
  <si>
    <t>исполняющий полномочия председателя Совета                                                                                                        Е.А. Бабошкин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</si>
  <si>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</si>
  <si>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представительного органа муниципального образования</t>
  </si>
  <si>
    <t xml:space="preserve">Муниципальная программа «Обеспечение общественной безопасности на территории внутригородского муниципального образования города Севастополя Балаклавский муниципальный округа» </t>
  </si>
  <si>
    <t xml:space="preserve">08 0 12 R1941 </t>
  </si>
  <si>
    <t>исполняющий полномочия председателя Совета                                                                                                 Е.А. Бабошкин</t>
  </si>
  <si>
    <t>Приложение 2</t>
  </si>
  <si>
    <t>Приложение 3 к решению Совета Балаклавского муниципального округа от 26.12.2018  № 22с-2-142 "Ведомственная структура расходов бюджета внутригородского муниципального образования города Севастополя Балаклавский муниципальный округ на 2019 год"</t>
  </si>
  <si>
    <t>Приложение 4 к решению Совета Балаклавского муниципального округа от 26.12.2018  № 22с-2-142 "Распределение бюджетных ассигнований по разделам, подразделам, целевым статьям, группам (группам и подгруппам) видов расходов бюджета внутригородского муниципального образования города Севастополя Балаклавский муниципальный округ на 2019 год"</t>
  </si>
  <si>
    <t>№ п/п</t>
  </si>
  <si>
    <t>сумма (тыс.руб.)</t>
  </si>
  <si>
    <t>15 0 00 00000</t>
  </si>
  <si>
    <t>ВСЕГО РАСХОДОВ НА МУНИЦИПАЛЬНЫЕ ПРОГРАММЫ</t>
  </si>
  <si>
    <t>исполняющий полномочия председателя Совета                                              Е.А. Бабошкин</t>
  </si>
  <si>
    <t>Приложение 8 к решению Совета Балаклавского муниципального округа от 26.12.2018                  № 22с-2-142 "Распределение бюджетных ассигнований на реализацию муниципальных программ внутригородского муниципального образования города Севастополя Балаклавский муниципальный округ на 2019 год"</t>
  </si>
  <si>
    <t>Приложение 1</t>
  </si>
  <si>
    <t xml:space="preserve">к проекту решению Совета Балаклавского муниципального округа "О внесении изменений в решение Совета Балаклавского муниципального округа от 26.12.2018 "22с-2-142 "О бюджете внутригородского муниципального образования города Севастополя Балаклавский муниципальный округ на 2019 год и плановый период 2020 и 2021 годов»
от «__» «__» 201_г. № __________
</t>
  </si>
  <si>
    <t xml:space="preserve">к проекту решению Совета Балаклавского муниципального округа "О внесении изменений в решение Совета Балаклавского муниципального округа от 26.12.2018 №22с-2-142 "О бюджете внутригородского муниципального образования города Севастополя Балаклавский муниципальный округ на 2019 год и плановый период 2020 и 2021 годов»
от «____» «____» 201___г. № _____________
</t>
  </si>
  <si>
    <t>Приложение 4</t>
  </si>
  <si>
    <t xml:space="preserve">Муниципальная программа «Молодежные и спортивные мероприятия, проводимые во внутригородском муниципальном образовании города Севастополя Балаклавский муниципальный округ»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</si>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</sst>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4" fillId="0" borderId="0"/>
  </cellStyleXfs>
  <cellXfs count="16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0" fontId="5" fillId="3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center" wrapText="1"/>
    </xf>
    <xf numFmtId="49" fontId="5" fillId="3" borderId="2" xfId="0" applyNumberFormat="1" applyFont="1" applyFill="1" applyBorder="1" applyAlignment="1">
      <alignment horizontal="center" wrapText="1"/>
    </xf>
    <xf numFmtId="164" fontId="5" fillId="3" borderId="2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4" borderId="2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center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4" fontId="11" fillId="4" borderId="2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horizontal="center" vertical="center" wrapText="1"/>
    </xf>
    <xf numFmtId="49" fontId="13" fillId="5" borderId="2" xfId="0" applyNumberFormat="1" applyFont="1" applyFill="1" applyBorder="1" applyAlignment="1">
      <alignment horizontal="center" vertical="center" wrapText="1"/>
    </xf>
    <xf numFmtId="164" fontId="13" fillId="5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wrapText="1"/>
    </xf>
    <xf numFmtId="49" fontId="15" fillId="0" borderId="2" xfId="2" applyNumberFormat="1" applyFont="1" applyBorder="1" applyAlignment="1">
      <alignment horizontal="justify" vertical="center" wrapText="1"/>
    </xf>
    <xf numFmtId="49" fontId="15" fillId="0" borderId="2" xfId="2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vertical="center" wrapText="1"/>
    </xf>
    <xf numFmtId="49" fontId="17" fillId="0" borderId="2" xfId="2" applyNumberFormat="1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0" fontId="18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wrapText="1"/>
    </xf>
    <xf numFmtId="49" fontId="17" fillId="0" borderId="2" xfId="2" applyNumberFormat="1" applyFont="1" applyBorder="1" applyAlignment="1">
      <alignment horizontal="justify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vertical="center" wrapText="1"/>
    </xf>
    <xf numFmtId="0" fontId="19" fillId="4" borderId="2" xfId="0" applyFont="1" applyFill="1" applyBorder="1" applyAlignment="1">
      <alignment horizontal="center" vertical="center" wrapText="1"/>
    </xf>
    <xf numFmtId="49" fontId="19" fillId="4" borderId="2" xfId="0" applyNumberFormat="1" applyFont="1" applyFill="1" applyBorder="1" applyAlignment="1">
      <alignment horizontal="center" vertical="center" wrapText="1"/>
    </xf>
    <xf numFmtId="164" fontId="19" fillId="4" borderId="2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4" fontId="21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164" fontId="19" fillId="0" borderId="2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4" fontId="13" fillId="5" borderId="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49" fontId="22" fillId="6" borderId="2" xfId="2" applyNumberFormat="1" applyFont="1" applyFill="1" applyBorder="1" applyAlignment="1">
      <alignment horizontal="justify" vertical="center" wrapText="1"/>
    </xf>
    <xf numFmtId="0" fontId="13" fillId="6" borderId="2" xfId="0" applyFont="1" applyFill="1" applyBorder="1" applyAlignment="1">
      <alignment horizontal="center" vertical="center" wrapText="1"/>
    </xf>
    <xf numFmtId="49" fontId="18" fillId="6" borderId="2" xfId="0" applyNumberFormat="1" applyFont="1" applyFill="1" applyBorder="1" applyAlignment="1">
      <alignment horizontal="center" vertical="center" wrapText="1"/>
    </xf>
    <xf numFmtId="2" fontId="22" fillId="6" borderId="2" xfId="2" applyNumberFormat="1" applyFont="1" applyFill="1" applyBorder="1" applyAlignment="1">
      <alignment horizontal="center" vertical="center" wrapText="1"/>
    </xf>
    <xf numFmtId="164" fontId="23" fillId="0" borderId="2" xfId="0" applyNumberFormat="1" applyFont="1" applyBorder="1" applyAlignment="1">
      <alignment horizontal="center" wrapText="1"/>
    </xf>
    <xf numFmtId="0" fontId="13" fillId="0" borderId="0" xfId="0" applyFont="1" applyAlignment="1">
      <alignment wrapText="1"/>
    </xf>
    <xf numFmtId="2" fontId="13" fillId="5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wrapText="1"/>
    </xf>
    <xf numFmtId="164" fontId="16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center" vertical="center" wrapText="1"/>
    </xf>
    <xf numFmtId="164" fontId="13" fillId="3" borderId="2" xfId="0" applyNumberFormat="1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left" vertical="center" wrapText="1"/>
    </xf>
    <xf numFmtId="0" fontId="24" fillId="4" borderId="2" xfId="0" applyFont="1" applyFill="1" applyBorder="1" applyAlignment="1">
      <alignment horizontal="center" vertical="center" wrapText="1"/>
    </xf>
    <xf numFmtId="49" fontId="24" fillId="4" borderId="2" xfId="0" applyNumberFormat="1" applyFont="1" applyFill="1" applyBorder="1" applyAlignment="1">
      <alignment horizontal="center" vertical="center" wrapText="1"/>
    </xf>
    <xf numFmtId="164" fontId="24" fillId="4" borderId="2" xfId="0" applyNumberFormat="1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horizontal="center" vertical="center" wrapText="1"/>
    </xf>
    <xf numFmtId="49" fontId="13" fillId="4" borderId="2" xfId="0" applyNumberFormat="1" applyFont="1" applyFill="1" applyBorder="1" applyAlignment="1">
      <alignment horizontal="center" vertical="center" wrapText="1"/>
    </xf>
    <xf numFmtId="164" fontId="13" fillId="4" borderId="2" xfId="0" applyNumberFormat="1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19" fillId="3" borderId="2" xfId="0" applyNumberFormat="1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49" fontId="15" fillId="0" borderId="2" xfId="2" applyNumberFormat="1" applyFont="1" applyFill="1" applyBorder="1" applyAlignment="1">
      <alignment horizontal="center" vertical="center" wrapText="1"/>
    </xf>
    <xf numFmtId="0" fontId="25" fillId="7" borderId="2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horizontal="center" vertical="center" wrapText="1"/>
    </xf>
    <xf numFmtId="49" fontId="1" fillId="7" borderId="2" xfId="0" applyNumberFormat="1" applyFont="1" applyFill="1" applyBorder="1" applyAlignment="1">
      <alignment horizontal="center" vertical="center" wrapText="1"/>
    </xf>
    <xf numFmtId="164" fontId="25" fillId="7" borderId="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164" fontId="19" fillId="4" borderId="2" xfId="0" applyNumberFormat="1" applyFont="1" applyFill="1" applyBorder="1" applyAlignment="1">
      <alignment horizontal="center" wrapText="1"/>
    </xf>
    <xf numFmtId="0" fontId="9" fillId="0" borderId="0" xfId="0" applyFont="1" applyFill="1"/>
    <xf numFmtId="0" fontId="3" fillId="0" borderId="0" xfId="0" applyFont="1" applyFill="1" applyAlignment="1">
      <alignment horizontal="center"/>
    </xf>
    <xf numFmtId="4" fontId="1" fillId="0" borderId="0" xfId="0" applyNumberFormat="1" applyFont="1" applyAlignment="1">
      <alignment horizont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wrapText="1"/>
    </xf>
    <xf numFmtId="4" fontId="11" fillId="4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wrapText="1"/>
    </xf>
    <xf numFmtId="4" fontId="16" fillId="0" borderId="2" xfId="0" applyNumberFormat="1" applyFont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wrapText="1"/>
    </xf>
    <xf numFmtId="4" fontId="19" fillId="4" borderId="2" xfId="0" applyNumberFormat="1" applyFont="1" applyFill="1" applyBorder="1" applyAlignment="1">
      <alignment horizontal="center" wrapText="1"/>
    </xf>
    <xf numFmtId="4" fontId="18" fillId="0" borderId="2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9" fillId="4" borderId="2" xfId="0" applyNumberFormat="1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4" fontId="24" fillId="4" borderId="2" xfId="0" applyNumberFormat="1" applyFont="1" applyFill="1" applyBorder="1" applyAlignment="1">
      <alignment horizontal="center" vertical="center" wrapText="1"/>
    </xf>
    <xf numFmtId="49" fontId="13" fillId="6" borderId="2" xfId="0" applyNumberFormat="1" applyFont="1" applyFill="1" applyBorder="1" applyAlignment="1">
      <alignment horizontal="center" vertical="center" wrapText="1"/>
    </xf>
    <xf numFmtId="4" fontId="13" fillId="6" borderId="2" xfId="0" applyNumberFormat="1" applyFont="1" applyFill="1" applyBorder="1" applyAlignment="1">
      <alignment horizontal="center" vertical="center" wrapText="1"/>
    </xf>
    <xf numFmtId="49" fontId="13" fillId="4" borderId="2" xfId="0" applyNumberFormat="1" applyFont="1" applyFill="1" applyBorder="1" applyAlignment="1">
      <alignment horizontal="left" vertical="center" wrapText="1"/>
    </xf>
    <xf numFmtId="4" fontId="13" fillId="4" borderId="2" xfId="0" applyNumberFormat="1" applyFont="1" applyFill="1" applyBorder="1" applyAlignment="1">
      <alignment horizontal="center" wrapText="1"/>
    </xf>
    <xf numFmtId="4" fontId="25" fillId="7" borderId="2" xfId="0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Alignment="1" applyProtection="1">
      <alignment horizontal="center" vertical="center"/>
      <protection hidden="1"/>
    </xf>
    <xf numFmtId="4" fontId="9" fillId="0" borderId="0" xfId="1" applyNumberFormat="1" applyFont="1" applyFill="1" applyAlignment="1" applyProtection="1">
      <alignment horizontal="center" vertical="center"/>
      <protection hidden="1"/>
    </xf>
    <xf numFmtId="164" fontId="1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9" fillId="5" borderId="2" xfId="0" applyFont="1" applyFill="1" applyBorder="1" applyAlignment="1">
      <alignment horizontal="left" vertical="center" wrapText="1"/>
    </xf>
    <xf numFmtId="0" fontId="19" fillId="5" borderId="2" xfId="0" applyFont="1" applyFill="1" applyBorder="1" applyAlignment="1">
      <alignment horizontal="center" vertical="center" wrapText="1"/>
    </xf>
    <xf numFmtId="164" fontId="19" fillId="5" borderId="2" xfId="0" applyNumberFormat="1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vertical="center" wrapText="1"/>
    </xf>
    <xf numFmtId="164" fontId="18" fillId="0" borderId="2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3" fillId="0" borderId="0" xfId="1" applyNumberFormat="1" applyFont="1" applyFill="1" applyAlignment="1" applyProtection="1">
      <alignment horizontal="center" vertical="center"/>
      <protection hidden="1"/>
    </xf>
    <xf numFmtId="164" fontId="12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164" fontId="4" fillId="0" borderId="0" xfId="1" applyNumberFormat="1" applyFont="1" applyFill="1" applyAlignment="1" applyProtection="1">
      <alignment horizontal="right" vertical="center" wrapText="1"/>
      <protection hidden="1"/>
    </xf>
    <xf numFmtId="164" fontId="4" fillId="0" borderId="0" xfId="1" applyNumberFormat="1" applyFont="1" applyFill="1" applyAlignment="1" applyProtection="1">
      <alignment horizontal="justify" vertical="center" wrapText="1"/>
      <protection hidden="1"/>
    </xf>
  </cellXfs>
  <cellStyles count="3">
    <cellStyle name="Обычный" xfId="0" builtinId="0"/>
    <cellStyle name="Обычный 2 2" xfId="2"/>
    <cellStyle name="Обычный_tm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zoomScale="86" zoomScaleNormal="86" workbookViewId="0">
      <selection activeCell="D12" sqref="D12"/>
    </sheetView>
  </sheetViews>
  <sheetFormatPr defaultColWidth="9.140625" defaultRowHeight="15" x14ac:dyDescent="0.25"/>
  <cols>
    <col min="1" max="1" width="6.42578125" style="5" customWidth="1"/>
    <col min="2" max="2" width="73.28515625" style="1" customWidth="1"/>
    <col min="3" max="3" width="20.42578125" style="2" customWidth="1"/>
    <col min="4" max="4" width="24.5703125" style="144" customWidth="1"/>
    <col min="5" max="6" width="9.140625" style="5"/>
    <col min="7" max="7" width="17.28515625" style="5" customWidth="1"/>
    <col min="8" max="16384" width="9.140625" style="5"/>
  </cols>
  <sheetData>
    <row r="1" spans="1:7" ht="15" customHeight="1" x14ac:dyDescent="0.25">
      <c r="C1" s="153" t="s">
        <v>149</v>
      </c>
      <c r="D1" s="153"/>
    </row>
    <row r="2" spans="1:7" ht="60" customHeight="1" x14ac:dyDescent="0.25">
      <c r="C2" s="154" t="s">
        <v>147</v>
      </c>
      <c r="D2" s="154"/>
    </row>
    <row r="3" spans="1:7" ht="108" customHeight="1" x14ac:dyDescent="0.25">
      <c r="C3" s="154"/>
      <c r="D3" s="154"/>
    </row>
    <row r="4" spans="1:7" ht="4.5" hidden="1" customHeight="1" x14ac:dyDescent="0.25"/>
    <row r="5" spans="1:7" hidden="1" x14ac:dyDescent="0.25"/>
    <row r="6" spans="1:7" hidden="1" x14ac:dyDescent="0.25"/>
    <row r="7" spans="1:7" hidden="1" x14ac:dyDescent="0.25"/>
    <row r="8" spans="1:7" ht="85.5" customHeight="1" x14ac:dyDescent="0.25">
      <c r="B8" s="155" t="s">
        <v>145</v>
      </c>
      <c r="C8" s="155"/>
      <c r="D8" s="155"/>
    </row>
    <row r="9" spans="1:7" ht="33" customHeight="1" x14ac:dyDescent="0.25">
      <c r="A9" s="145" t="s">
        <v>140</v>
      </c>
      <c r="B9" s="7" t="s">
        <v>0</v>
      </c>
      <c r="C9" s="7" t="s">
        <v>4</v>
      </c>
      <c r="D9" s="9" t="s">
        <v>141</v>
      </c>
      <c r="G9" s="10"/>
    </row>
    <row r="10" spans="1:7" ht="12.75" hidden="1" customHeight="1" x14ac:dyDescent="0.25">
      <c r="A10" s="145"/>
      <c r="B10" s="11"/>
      <c r="C10" s="13"/>
      <c r="D10" s="14"/>
    </row>
    <row r="11" spans="1:7" ht="80.25" customHeight="1" x14ac:dyDescent="0.25">
      <c r="A11" s="7">
        <v>4</v>
      </c>
      <c r="B11" s="146" t="s">
        <v>24</v>
      </c>
      <c r="C11" s="147" t="s">
        <v>25</v>
      </c>
      <c r="D11" s="148">
        <f>54905</f>
        <v>54905</v>
      </c>
    </row>
    <row r="12" spans="1:7" ht="80.25" customHeight="1" x14ac:dyDescent="0.25">
      <c r="A12" s="7"/>
      <c r="B12" s="149" t="s">
        <v>95</v>
      </c>
      <c r="C12" s="147" t="s">
        <v>96</v>
      </c>
      <c r="D12" s="148">
        <f>2350+30</f>
        <v>2380</v>
      </c>
    </row>
    <row r="13" spans="1:7" ht="80.25" customHeight="1" x14ac:dyDescent="0.25">
      <c r="A13" s="7"/>
      <c r="B13" s="146" t="s">
        <v>150</v>
      </c>
      <c r="C13" s="147" t="s">
        <v>108</v>
      </c>
      <c r="D13" s="148">
        <f>483.8+60</f>
        <v>543.79999999999995</v>
      </c>
    </row>
    <row r="14" spans="1:7" ht="80.25" customHeight="1" x14ac:dyDescent="0.25">
      <c r="A14" s="7"/>
      <c r="B14" s="149" t="s">
        <v>134</v>
      </c>
      <c r="C14" s="147" t="s">
        <v>142</v>
      </c>
      <c r="D14" s="148">
        <v>190</v>
      </c>
    </row>
    <row r="15" spans="1:7" ht="45.75" customHeight="1" x14ac:dyDescent="0.25">
      <c r="A15" s="145"/>
      <c r="B15" s="109" t="s">
        <v>143</v>
      </c>
      <c r="C15" s="110"/>
      <c r="D15" s="112">
        <f>D14+D13+D12+D11</f>
        <v>58018.8</v>
      </c>
      <c r="G15" s="21"/>
    </row>
    <row r="16" spans="1:7" s="113" customFormat="1" ht="30" hidden="1" x14ac:dyDescent="0.25">
      <c r="B16" s="54" t="s">
        <v>119</v>
      </c>
      <c r="C16" s="55">
        <v>73</v>
      </c>
      <c r="D16" s="150">
        <v>0</v>
      </c>
    </row>
    <row r="17" spans="2:4" ht="31.5" hidden="1" x14ac:dyDescent="0.25">
      <c r="B17" s="45" t="s">
        <v>31</v>
      </c>
      <c r="C17" s="48">
        <v>73</v>
      </c>
      <c r="D17" s="86">
        <v>0</v>
      </c>
    </row>
    <row r="18" spans="2:4" ht="31.5" hidden="1" x14ac:dyDescent="0.25">
      <c r="B18" s="58" t="s">
        <v>120</v>
      </c>
      <c r="C18" s="7">
        <v>73</v>
      </c>
      <c r="D18" s="9"/>
    </row>
    <row r="19" spans="2:4" ht="31.5" hidden="1" x14ac:dyDescent="0.25">
      <c r="B19" s="58" t="s">
        <v>121</v>
      </c>
      <c r="C19" s="7">
        <v>73</v>
      </c>
      <c r="D19" s="9"/>
    </row>
    <row r="20" spans="2:4" ht="9.75" hidden="1" customHeight="1" x14ac:dyDescent="0.25">
      <c r="B20" s="45"/>
      <c r="C20" s="7"/>
      <c r="D20" s="9"/>
    </row>
    <row r="21" spans="2:4" ht="28.5" hidden="1" x14ac:dyDescent="0.25">
      <c r="B21" s="37" t="s">
        <v>122</v>
      </c>
      <c r="C21" s="38">
        <v>75</v>
      </c>
      <c r="D21" s="40">
        <v>0</v>
      </c>
    </row>
    <row r="22" spans="2:4" ht="57" hidden="1" x14ac:dyDescent="0.25">
      <c r="B22" s="41" t="s">
        <v>123</v>
      </c>
      <c r="C22" s="42">
        <v>75</v>
      </c>
      <c r="D22" s="151">
        <v>0</v>
      </c>
    </row>
    <row r="23" spans="2:4" s="113" customFormat="1" ht="30" hidden="1" x14ac:dyDescent="0.25">
      <c r="B23" s="54" t="s">
        <v>124</v>
      </c>
      <c r="C23" s="55">
        <v>75</v>
      </c>
      <c r="D23" s="150">
        <v>0</v>
      </c>
    </row>
    <row r="24" spans="2:4" ht="31.5" hidden="1" x14ac:dyDescent="0.25">
      <c r="B24" s="45" t="s">
        <v>21</v>
      </c>
      <c r="C24" s="48">
        <v>75</v>
      </c>
      <c r="D24" s="9">
        <v>0</v>
      </c>
    </row>
    <row r="25" spans="2:4" ht="31.5" hidden="1" x14ac:dyDescent="0.25">
      <c r="B25" s="58" t="s">
        <v>125</v>
      </c>
      <c r="C25" s="7">
        <v>75</v>
      </c>
      <c r="D25" s="9"/>
    </row>
    <row r="26" spans="2:4" ht="31.5" hidden="1" x14ac:dyDescent="0.25">
      <c r="B26" s="45" t="s">
        <v>31</v>
      </c>
      <c r="C26" s="48">
        <v>75</v>
      </c>
      <c r="D26" s="86">
        <v>0</v>
      </c>
    </row>
    <row r="27" spans="2:4" ht="31.5" hidden="1" x14ac:dyDescent="0.25">
      <c r="B27" s="58" t="s">
        <v>121</v>
      </c>
      <c r="C27" s="7">
        <v>75</v>
      </c>
      <c r="D27" s="9"/>
    </row>
    <row r="28" spans="2:4" hidden="1" x14ac:dyDescent="0.25">
      <c r="B28" s="50"/>
      <c r="C28" s="7"/>
      <c r="D28" s="9"/>
    </row>
    <row r="29" spans="2:4" ht="15.75" hidden="1" x14ac:dyDescent="0.25">
      <c r="B29" s="61" t="s">
        <v>126</v>
      </c>
      <c r="C29" s="62"/>
      <c r="D29" s="64">
        <v>0</v>
      </c>
    </row>
    <row r="30" spans="2:4" ht="28.5" hidden="1" customHeight="1" x14ac:dyDescent="0.25">
      <c r="B30" s="37" t="s">
        <v>127</v>
      </c>
      <c r="C30" s="38">
        <v>74</v>
      </c>
      <c r="D30" s="40">
        <v>0</v>
      </c>
    </row>
    <row r="31" spans="2:4" ht="28.5" hidden="1" x14ac:dyDescent="0.25">
      <c r="B31" s="41" t="s">
        <v>128</v>
      </c>
      <c r="C31" s="42">
        <v>74</v>
      </c>
      <c r="D31" s="151">
        <v>0</v>
      </c>
    </row>
    <row r="32" spans="2:4" s="113" customFormat="1" ht="30" hidden="1" x14ac:dyDescent="0.25">
      <c r="B32" s="54" t="s">
        <v>128</v>
      </c>
      <c r="C32" s="55">
        <v>74</v>
      </c>
      <c r="D32" s="150">
        <v>0</v>
      </c>
    </row>
    <row r="33" spans="2:5" ht="15.75" hidden="1" x14ac:dyDescent="0.25">
      <c r="B33" s="45" t="s">
        <v>129</v>
      </c>
      <c r="C33" s="48">
        <v>74</v>
      </c>
      <c r="D33" s="9"/>
    </row>
    <row r="34" spans="2:5" x14ac:dyDescent="0.25">
      <c r="E34" s="21"/>
    </row>
    <row r="35" spans="2:5" ht="18.75" x14ac:dyDescent="0.3">
      <c r="B35" s="115" t="s">
        <v>130</v>
      </c>
      <c r="C35" s="152"/>
    </row>
    <row r="36" spans="2:5" ht="30" customHeight="1" x14ac:dyDescent="0.25">
      <c r="B36" s="156" t="s">
        <v>144</v>
      </c>
      <c r="C36" s="157"/>
      <c r="D36" s="157"/>
    </row>
  </sheetData>
  <mergeCells count="4">
    <mergeCell ref="C1:D1"/>
    <mergeCell ref="C2:D3"/>
    <mergeCell ref="B8:D8"/>
    <mergeCell ref="B36:D36"/>
  </mergeCells>
  <pageMargins left="0.70866141732283472" right="0.31496062992125984" top="0.15748031496062992" bottom="0.15748031496062992" header="0.31496062992125984" footer="0.31496062992125984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144"/>
  <sheetViews>
    <sheetView topLeftCell="A106" zoomScale="86" zoomScaleNormal="86" workbookViewId="0">
      <selection activeCell="A120" sqref="A120"/>
    </sheetView>
  </sheetViews>
  <sheetFormatPr defaultColWidth="9.140625" defaultRowHeight="15" x14ac:dyDescent="0.25"/>
  <cols>
    <col min="1" max="1" width="76" style="1" customWidth="1"/>
    <col min="2" max="2" width="9.140625" style="3"/>
    <col min="3" max="3" width="11" style="3" customWidth="1"/>
    <col min="4" max="4" width="21.140625" style="2" customWidth="1"/>
    <col min="5" max="5" width="16.140625" style="2" customWidth="1"/>
    <col min="6" max="6" width="15" style="117" customWidth="1"/>
    <col min="7" max="7" width="9.140625" style="5"/>
    <col min="8" max="8" width="11.5703125" style="5" bestFit="1" customWidth="1"/>
    <col min="9" max="16384" width="9.140625" style="5"/>
  </cols>
  <sheetData>
    <row r="1" spans="1:8" ht="18.75" x14ac:dyDescent="0.25">
      <c r="E1" s="4"/>
      <c r="F1" s="143" t="s">
        <v>137</v>
      </c>
    </row>
    <row r="2" spans="1:8" ht="60" customHeight="1" x14ac:dyDescent="0.25">
      <c r="D2" s="158" t="s">
        <v>148</v>
      </c>
      <c r="E2" s="158"/>
      <c r="F2" s="158"/>
    </row>
    <row r="3" spans="1:8" ht="45.75" customHeight="1" x14ac:dyDescent="0.25">
      <c r="D3" s="158"/>
      <c r="E3" s="158"/>
      <c r="F3" s="158"/>
    </row>
    <row r="4" spans="1:8" ht="4.5" customHeight="1" x14ac:dyDescent="0.25"/>
    <row r="5" spans="1:8" hidden="1" x14ac:dyDescent="0.25"/>
    <row r="6" spans="1:8" hidden="1" x14ac:dyDescent="0.25"/>
    <row r="7" spans="1:8" hidden="1" x14ac:dyDescent="0.25"/>
    <row r="8" spans="1:8" ht="95.25" customHeight="1" x14ac:dyDescent="0.25">
      <c r="A8" s="155" t="s">
        <v>139</v>
      </c>
      <c r="B8" s="155"/>
      <c r="C8" s="155"/>
      <c r="D8" s="155"/>
      <c r="E8" s="155"/>
      <c r="F8" s="155"/>
    </row>
    <row r="9" spans="1:8" ht="24" customHeight="1" x14ac:dyDescent="0.25">
      <c r="A9" s="7" t="s">
        <v>0</v>
      </c>
      <c r="B9" s="8" t="s">
        <v>2</v>
      </c>
      <c r="C9" s="8" t="s">
        <v>3</v>
      </c>
      <c r="D9" s="7" t="s">
        <v>4</v>
      </c>
      <c r="E9" s="7" t="s">
        <v>5</v>
      </c>
      <c r="F9" s="118" t="s">
        <v>6</v>
      </c>
    </row>
    <row r="10" spans="1:8" ht="24" hidden="1" customHeight="1" x14ac:dyDescent="0.25">
      <c r="A10" s="11"/>
      <c r="B10" s="12"/>
      <c r="C10" s="12"/>
      <c r="D10" s="13"/>
      <c r="E10" s="13"/>
      <c r="F10" s="119"/>
    </row>
    <row r="11" spans="1:8" ht="66" hidden="1" customHeight="1" x14ac:dyDescent="0.25">
      <c r="A11" s="120"/>
      <c r="B11" s="121"/>
      <c r="C11" s="121"/>
      <c r="D11" s="122"/>
      <c r="E11" s="123"/>
      <c r="F11" s="124"/>
      <c r="G11" s="21"/>
    </row>
    <row r="12" spans="1:8" ht="18.75" x14ac:dyDescent="0.3">
      <c r="A12" s="22" t="s">
        <v>8</v>
      </c>
      <c r="B12" s="24" t="s">
        <v>9</v>
      </c>
      <c r="C12" s="24" t="s">
        <v>10</v>
      </c>
      <c r="D12" s="23"/>
      <c r="E12" s="23"/>
      <c r="F12" s="125">
        <f>F14+F19+F29+F47</f>
        <v>18135.999999999996</v>
      </c>
      <c r="G12" s="21"/>
      <c r="H12" s="21"/>
    </row>
    <row r="13" spans="1:8" ht="18.75" hidden="1" x14ac:dyDescent="0.25">
      <c r="A13" s="26" t="s">
        <v>11</v>
      </c>
      <c r="B13" s="28" t="s">
        <v>9</v>
      </c>
      <c r="C13" s="28" t="s">
        <v>10</v>
      </c>
      <c r="D13" s="27" t="s">
        <v>12</v>
      </c>
      <c r="E13" s="29"/>
      <c r="F13" s="124">
        <f>F15+F20+F39+F57</f>
        <v>13043.999999999998</v>
      </c>
      <c r="G13" s="21"/>
    </row>
    <row r="14" spans="1:8" ht="31.5" x14ac:dyDescent="0.25">
      <c r="A14" s="32" t="s">
        <v>13</v>
      </c>
      <c r="B14" s="34" t="s">
        <v>9</v>
      </c>
      <c r="C14" s="34" t="s">
        <v>14</v>
      </c>
      <c r="D14" s="33"/>
      <c r="E14" s="35"/>
      <c r="F14" s="126">
        <f>F15</f>
        <v>1532.2</v>
      </c>
    </row>
    <row r="15" spans="1:8" ht="28.5" x14ac:dyDescent="0.25">
      <c r="A15" s="37" t="s">
        <v>15</v>
      </c>
      <c r="B15" s="39" t="s">
        <v>9</v>
      </c>
      <c r="C15" s="39" t="s">
        <v>14</v>
      </c>
      <c r="D15" s="38" t="s">
        <v>16</v>
      </c>
      <c r="E15" s="38"/>
      <c r="F15" s="74">
        <f>F16</f>
        <v>1532.2</v>
      </c>
    </row>
    <row r="16" spans="1:8" ht="28.5" x14ac:dyDescent="0.25">
      <c r="A16" s="41" t="s">
        <v>17</v>
      </c>
      <c r="B16" s="43" t="s">
        <v>9</v>
      </c>
      <c r="C16" s="43" t="s">
        <v>14</v>
      </c>
      <c r="D16" s="42" t="s">
        <v>18</v>
      </c>
      <c r="E16" s="7"/>
      <c r="F16" s="127">
        <f>F17</f>
        <v>1532.2</v>
      </c>
    </row>
    <row r="17" spans="1:8" ht="63" x14ac:dyDescent="0.25">
      <c r="A17" s="45" t="s">
        <v>19</v>
      </c>
      <c r="B17" s="47" t="s">
        <v>9</v>
      </c>
      <c r="C17" s="47" t="s">
        <v>14</v>
      </c>
      <c r="D17" s="42" t="s">
        <v>18</v>
      </c>
      <c r="E17" s="48">
        <v>100</v>
      </c>
      <c r="F17" s="128">
        <f>F18</f>
        <v>1532.2</v>
      </c>
      <c r="H17" s="21"/>
    </row>
    <row r="18" spans="1:8" ht="33.75" customHeight="1" x14ac:dyDescent="0.25">
      <c r="A18" s="50" t="s">
        <v>21</v>
      </c>
      <c r="B18" s="8" t="s">
        <v>9</v>
      </c>
      <c r="C18" s="8" t="s">
        <v>14</v>
      </c>
      <c r="D18" s="42" t="s">
        <v>18</v>
      </c>
      <c r="E18" s="7">
        <v>120</v>
      </c>
      <c r="F18" s="129">
        <v>1532.2</v>
      </c>
      <c r="H18" s="75"/>
    </row>
    <row r="19" spans="1:8" ht="70.5" customHeight="1" x14ac:dyDescent="0.25">
      <c r="A19" s="61" t="s">
        <v>132</v>
      </c>
      <c r="B19" s="63" t="s">
        <v>9</v>
      </c>
      <c r="C19" s="63" t="s">
        <v>60</v>
      </c>
      <c r="D19" s="62"/>
      <c r="E19" s="62"/>
      <c r="F19" s="130">
        <f>F20</f>
        <v>2877.7</v>
      </c>
    </row>
    <row r="20" spans="1:8" ht="33.75" customHeight="1" x14ac:dyDescent="0.25">
      <c r="A20" s="37" t="s">
        <v>112</v>
      </c>
      <c r="B20" s="39" t="s">
        <v>9</v>
      </c>
      <c r="C20" s="39" t="s">
        <v>60</v>
      </c>
      <c r="D20" s="38" t="s">
        <v>113</v>
      </c>
      <c r="E20" s="73"/>
      <c r="F20" s="74">
        <f>F21</f>
        <v>2877.7</v>
      </c>
    </row>
    <row r="21" spans="1:8" ht="33.75" customHeight="1" x14ac:dyDescent="0.25">
      <c r="A21" s="41" t="s">
        <v>114</v>
      </c>
      <c r="B21" s="59" t="s">
        <v>9</v>
      </c>
      <c r="C21" s="59" t="s">
        <v>60</v>
      </c>
      <c r="D21" s="60" t="s">
        <v>115</v>
      </c>
      <c r="E21" s="87"/>
      <c r="F21" s="127">
        <f>F22</f>
        <v>2877.7</v>
      </c>
    </row>
    <row r="22" spans="1:8" ht="42.75" customHeight="1" x14ac:dyDescent="0.25">
      <c r="A22" s="54" t="s">
        <v>133</v>
      </c>
      <c r="B22" s="56" t="s">
        <v>9</v>
      </c>
      <c r="C22" s="56" t="s">
        <v>60</v>
      </c>
      <c r="D22" s="60" t="s">
        <v>115</v>
      </c>
      <c r="E22" s="7"/>
      <c r="F22" s="131">
        <f>F23+F25+F27</f>
        <v>2877.7</v>
      </c>
    </row>
    <row r="23" spans="1:8" ht="69" customHeight="1" x14ac:dyDescent="0.25">
      <c r="A23" s="45" t="s">
        <v>19</v>
      </c>
      <c r="B23" s="47" t="s">
        <v>9</v>
      </c>
      <c r="C23" s="47" t="s">
        <v>60</v>
      </c>
      <c r="D23" s="60" t="s">
        <v>115</v>
      </c>
      <c r="E23" s="48">
        <v>100</v>
      </c>
      <c r="F23" s="128">
        <f>F24</f>
        <v>2143.1999999999998</v>
      </c>
    </row>
    <row r="24" spans="1:8" ht="33.75" customHeight="1" x14ac:dyDescent="0.25">
      <c r="A24" s="58" t="s">
        <v>21</v>
      </c>
      <c r="B24" s="8" t="s">
        <v>9</v>
      </c>
      <c r="C24" s="8" t="s">
        <v>60</v>
      </c>
      <c r="D24" s="60" t="s">
        <v>115</v>
      </c>
      <c r="E24" s="7">
        <v>120</v>
      </c>
      <c r="F24" s="132">
        <v>2143.1999999999998</v>
      </c>
    </row>
    <row r="25" spans="1:8" ht="33.75" customHeight="1" x14ac:dyDescent="0.25">
      <c r="A25" s="45" t="s">
        <v>30</v>
      </c>
      <c r="B25" s="47" t="s">
        <v>9</v>
      </c>
      <c r="C25" s="47" t="s">
        <v>60</v>
      </c>
      <c r="D25" s="60" t="s">
        <v>115</v>
      </c>
      <c r="E25" s="48">
        <v>200</v>
      </c>
      <c r="F25" s="128">
        <f>F26</f>
        <v>729.5</v>
      </c>
    </row>
    <row r="26" spans="1:8" ht="33.75" customHeight="1" x14ac:dyDescent="0.25">
      <c r="A26" s="50" t="s">
        <v>31</v>
      </c>
      <c r="B26" s="8" t="s">
        <v>9</v>
      </c>
      <c r="C26" s="8" t="s">
        <v>60</v>
      </c>
      <c r="D26" s="60" t="s">
        <v>115</v>
      </c>
      <c r="E26" s="7">
        <v>240</v>
      </c>
      <c r="F26" s="132">
        <v>729.5</v>
      </c>
    </row>
    <row r="27" spans="1:8" ht="15.75" x14ac:dyDescent="0.25">
      <c r="A27" s="58" t="s">
        <v>36</v>
      </c>
      <c r="B27" s="47" t="s">
        <v>9</v>
      </c>
      <c r="C27" s="47" t="s">
        <v>60</v>
      </c>
      <c r="D27" s="60" t="s">
        <v>115</v>
      </c>
      <c r="E27" s="48">
        <v>800</v>
      </c>
      <c r="F27" s="128">
        <f>F28</f>
        <v>5</v>
      </c>
    </row>
    <row r="28" spans="1:8" ht="15.75" x14ac:dyDescent="0.25">
      <c r="A28" s="45" t="s">
        <v>37</v>
      </c>
      <c r="B28" s="47" t="s">
        <v>9</v>
      </c>
      <c r="C28" s="47" t="s">
        <v>60</v>
      </c>
      <c r="D28" s="60" t="s">
        <v>115</v>
      </c>
      <c r="E28" s="48">
        <v>850</v>
      </c>
      <c r="F28" s="128">
        <v>5</v>
      </c>
    </row>
    <row r="29" spans="1:8" ht="57" customHeight="1" x14ac:dyDescent="0.25">
      <c r="A29" s="61" t="s">
        <v>22</v>
      </c>
      <c r="B29" s="63" t="s">
        <v>9</v>
      </c>
      <c r="C29" s="63" t="s">
        <v>23</v>
      </c>
      <c r="D29" s="63"/>
      <c r="E29" s="62"/>
      <c r="F29" s="133">
        <f>F39+F31</f>
        <v>13359.8</v>
      </c>
    </row>
    <row r="30" spans="1:8" ht="57" customHeight="1" x14ac:dyDescent="0.25">
      <c r="A30" s="65" t="s">
        <v>24</v>
      </c>
      <c r="B30" s="39" t="s">
        <v>9</v>
      </c>
      <c r="C30" s="39" t="s">
        <v>23</v>
      </c>
      <c r="D30" s="38" t="s">
        <v>25</v>
      </c>
      <c r="E30" s="38"/>
      <c r="F30" s="74">
        <f>F31</f>
        <v>4902</v>
      </c>
    </row>
    <row r="31" spans="1:8" ht="57" customHeight="1" x14ac:dyDescent="0.25">
      <c r="A31" s="65" t="s">
        <v>26</v>
      </c>
      <c r="B31" s="39" t="s">
        <v>9</v>
      </c>
      <c r="C31" s="39" t="s">
        <v>23</v>
      </c>
      <c r="D31" s="38" t="s">
        <v>27</v>
      </c>
      <c r="E31" s="38"/>
      <c r="F31" s="74">
        <f>F32</f>
        <v>4902</v>
      </c>
    </row>
    <row r="32" spans="1:8" ht="57" customHeight="1" x14ac:dyDescent="0.25">
      <c r="A32" s="66" t="s">
        <v>28</v>
      </c>
      <c r="B32" s="43" t="s">
        <v>9</v>
      </c>
      <c r="C32" s="43" t="s">
        <v>23</v>
      </c>
      <c r="D32" s="60" t="s">
        <v>29</v>
      </c>
      <c r="E32" s="60"/>
      <c r="F32" s="134">
        <f>F33+F35</f>
        <v>4902</v>
      </c>
    </row>
    <row r="33" spans="1:8" ht="57" customHeight="1" x14ac:dyDescent="0.25">
      <c r="A33" s="45" t="s">
        <v>19</v>
      </c>
      <c r="B33" s="47" t="s">
        <v>9</v>
      </c>
      <c r="C33" s="47" t="s">
        <v>23</v>
      </c>
      <c r="D33" s="60" t="s">
        <v>29</v>
      </c>
      <c r="E33" s="48">
        <v>100</v>
      </c>
      <c r="F33" s="134">
        <f>F34</f>
        <v>3994.2</v>
      </c>
    </row>
    <row r="34" spans="1:8" ht="57" customHeight="1" x14ac:dyDescent="0.25">
      <c r="A34" s="58" t="s">
        <v>21</v>
      </c>
      <c r="B34" s="8" t="s">
        <v>9</v>
      </c>
      <c r="C34" s="8" t="s">
        <v>23</v>
      </c>
      <c r="D34" s="60" t="s">
        <v>29</v>
      </c>
      <c r="E34" s="7">
        <v>120</v>
      </c>
      <c r="F34" s="134">
        <v>3994.2</v>
      </c>
    </row>
    <row r="35" spans="1:8" ht="57" customHeight="1" x14ac:dyDescent="0.25">
      <c r="A35" s="45" t="s">
        <v>30</v>
      </c>
      <c r="B35" s="47" t="s">
        <v>9</v>
      </c>
      <c r="C35" s="47" t="s">
        <v>23</v>
      </c>
      <c r="D35" s="60" t="s">
        <v>29</v>
      </c>
      <c r="E35" s="48">
        <v>200</v>
      </c>
      <c r="F35" s="134">
        <f>F36</f>
        <v>907.8</v>
      </c>
    </row>
    <row r="36" spans="1:8" ht="57" customHeight="1" x14ac:dyDescent="0.25">
      <c r="A36" s="58" t="s">
        <v>31</v>
      </c>
      <c r="B36" s="8" t="s">
        <v>9</v>
      </c>
      <c r="C36" s="8" t="s">
        <v>23</v>
      </c>
      <c r="D36" s="60" t="s">
        <v>29</v>
      </c>
      <c r="E36" s="7">
        <v>240</v>
      </c>
      <c r="F36" s="134">
        <v>907.8</v>
      </c>
    </row>
    <row r="37" spans="1:8" ht="57" hidden="1" customHeight="1" x14ac:dyDescent="0.25">
      <c r="A37" s="61"/>
      <c r="B37" s="63"/>
      <c r="C37" s="63"/>
      <c r="D37" s="63"/>
      <c r="E37" s="62"/>
      <c r="F37" s="133"/>
    </row>
    <row r="38" spans="1:8" ht="57" hidden="1" customHeight="1" x14ac:dyDescent="0.25">
      <c r="A38" s="61"/>
      <c r="B38" s="63"/>
      <c r="C38" s="63"/>
      <c r="D38" s="63"/>
      <c r="E38" s="62"/>
      <c r="F38" s="133"/>
    </row>
    <row r="39" spans="1:8" ht="42.75" x14ac:dyDescent="0.25">
      <c r="A39" s="37" t="s">
        <v>32</v>
      </c>
      <c r="B39" s="39" t="s">
        <v>9</v>
      </c>
      <c r="C39" s="39" t="s">
        <v>23</v>
      </c>
      <c r="D39" s="38" t="s">
        <v>33</v>
      </c>
      <c r="E39" s="73"/>
      <c r="F39" s="74">
        <f>F40</f>
        <v>8457.7999999999993</v>
      </c>
    </row>
    <row r="40" spans="1:8" ht="42.75" x14ac:dyDescent="0.25">
      <c r="A40" s="41" t="s">
        <v>34</v>
      </c>
      <c r="B40" s="43" t="s">
        <v>9</v>
      </c>
      <c r="C40" s="43" t="s">
        <v>23</v>
      </c>
      <c r="D40" s="42" t="s">
        <v>35</v>
      </c>
      <c r="E40" s="7"/>
      <c r="F40" s="127">
        <f>F41+F43+F45</f>
        <v>8457.7999999999993</v>
      </c>
    </row>
    <row r="41" spans="1:8" ht="63" x14ac:dyDescent="0.25">
      <c r="A41" s="45" t="s">
        <v>19</v>
      </c>
      <c r="B41" s="47" t="s">
        <v>9</v>
      </c>
      <c r="C41" s="47" t="s">
        <v>23</v>
      </c>
      <c r="D41" s="42" t="s">
        <v>35</v>
      </c>
      <c r="E41" s="48">
        <v>100</v>
      </c>
      <c r="F41" s="128">
        <f>F42</f>
        <v>7948.8</v>
      </c>
    </row>
    <row r="42" spans="1:8" ht="31.5" x14ac:dyDescent="0.25">
      <c r="A42" s="58" t="s">
        <v>21</v>
      </c>
      <c r="B42" s="8" t="s">
        <v>9</v>
      </c>
      <c r="C42" s="8" t="s">
        <v>23</v>
      </c>
      <c r="D42" s="42" t="s">
        <v>35</v>
      </c>
      <c r="E42" s="7">
        <v>120</v>
      </c>
      <c r="F42" s="132">
        <v>7948.8</v>
      </c>
      <c r="H42" s="21"/>
    </row>
    <row r="43" spans="1:8" ht="31.5" x14ac:dyDescent="0.25">
      <c r="A43" s="45" t="s">
        <v>30</v>
      </c>
      <c r="B43" s="47" t="s">
        <v>9</v>
      </c>
      <c r="C43" s="47" t="s">
        <v>23</v>
      </c>
      <c r="D43" s="42" t="s">
        <v>35</v>
      </c>
      <c r="E43" s="48">
        <v>200</v>
      </c>
      <c r="F43" s="128">
        <f>F44</f>
        <v>505</v>
      </c>
    </row>
    <row r="44" spans="1:8" ht="36.75" customHeight="1" x14ac:dyDescent="0.25">
      <c r="A44" s="45" t="s">
        <v>31</v>
      </c>
      <c r="B44" s="47" t="s">
        <v>9</v>
      </c>
      <c r="C44" s="47" t="s">
        <v>23</v>
      </c>
      <c r="D44" s="42" t="s">
        <v>35</v>
      </c>
      <c r="E44" s="7">
        <v>240</v>
      </c>
      <c r="F44" s="132">
        <f>508-3</f>
        <v>505</v>
      </c>
    </row>
    <row r="45" spans="1:8" ht="36.75" customHeight="1" x14ac:dyDescent="0.25">
      <c r="A45" s="58" t="s">
        <v>36</v>
      </c>
      <c r="B45" s="47" t="s">
        <v>9</v>
      </c>
      <c r="C45" s="47" t="s">
        <v>23</v>
      </c>
      <c r="D45" s="42" t="s">
        <v>35</v>
      </c>
      <c r="E45" s="7">
        <v>800</v>
      </c>
      <c r="F45" s="132">
        <f>F46</f>
        <v>4</v>
      </c>
    </row>
    <row r="46" spans="1:8" ht="36.75" customHeight="1" x14ac:dyDescent="0.25">
      <c r="A46" s="45" t="s">
        <v>37</v>
      </c>
      <c r="B46" s="47" t="s">
        <v>9</v>
      </c>
      <c r="C46" s="47" t="s">
        <v>23</v>
      </c>
      <c r="D46" s="42" t="s">
        <v>35</v>
      </c>
      <c r="E46" s="7">
        <v>850</v>
      </c>
      <c r="F46" s="132">
        <f>1+3</f>
        <v>4</v>
      </c>
    </row>
    <row r="47" spans="1:8" ht="36.75" customHeight="1" x14ac:dyDescent="0.25">
      <c r="A47" s="61" t="s">
        <v>38</v>
      </c>
      <c r="B47" s="63" t="s">
        <v>9</v>
      </c>
      <c r="C47" s="63" t="s">
        <v>39</v>
      </c>
      <c r="D47" s="63"/>
      <c r="E47" s="62"/>
      <c r="F47" s="64">
        <f>F48+F57+F61</f>
        <v>366.3</v>
      </c>
    </row>
    <row r="48" spans="1:8" ht="66" customHeight="1" x14ac:dyDescent="0.25">
      <c r="A48" s="65" t="s">
        <v>40</v>
      </c>
      <c r="B48" s="38" t="s">
        <v>9</v>
      </c>
      <c r="C48" s="38" t="s">
        <v>39</v>
      </c>
      <c r="D48" s="38" t="s">
        <v>41</v>
      </c>
      <c r="E48" s="38"/>
      <c r="F48" s="74">
        <f>F49+F53</f>
        <v>190</v>
      </c>
    </row>
    <row r="49" spans="1:8" ht="94.5" customHeight="1" x14ac:dyDescent="0.25">
      <c r="A49" s="76" t="s">
        <v>42</v>
      </c>
      <c r="B49" s="78" t="s">
        <v>9</v>
      </c>
      <c r="C49" s="78" t="s">
        <v>39</v>
      </c>
      <c r="D49" s="77" t="s">
        <v>43</v>
      </c>
      <c r="E49" s="77"/>
      <c r="F49" s="79">
        <f>F50</f>
        <v>100</v>
      </c>
    </row>
    <row r="50" spans="1:8" ht="76.5" customHeight="1" x14ac:dyDescent="0.25">
      <c r="A50" s="41" t="s">
        <v>44</v>
      </c>
      <c r="B50" s="43" t="s">
        <v>9</v>
      </c>
      <c r="C50" s="43" t="s">
        <v>39</v>
      </c>
      <c r="D50" s="42" t="s">
        <v>45</v>
      </c>
      <c r="E50" s="7"/>
      <c r="F50" s="44">
        <f>F51</f>
        <v>100</v>
      </c>
    </row>
    <row r="51" spans="1:8" ht="36.75" customHeight="1" x14ac:dyDescent="0.25">
      <c r="A51" s="45" t="s">
        <v>30</v>
      </c>
      <c r="B51" s="47" t="s">
        <v>9</v>
      </c>
      <c r="C51" s="47" t="s">
        <v>39</v>
      </c>
      <c r="D51" s="42" t="s">
        <v>45</v>
      </c>
      <c r="E51" s="48">
        <v>200</v>
      </c>
      <c r="F51" s="49">
        <f>F52</f>
        <v>100</v>
      </c>
    </row>
    <row r="52" spans="1:8" ht="36.75" customHeight="1" x14ac:dyDescent="0.25">
      <c r="A52" s="50" t="s">
        <v>31</v>
      </c>
      <c r="B52" s="8" t="s">
        <v>9</v>
      </c>
      <c r="C52" s="8" t="s">
        <v>39</v>
      </c>
      <c r="D52" s="42" t="s">
        <v>45</v>
      </c>
      <c r="E52" s="7">
        <v>240</v>
      </c>
      <c r="F52" s="53">
        <v>100</v>
      </c>
    </row>
    <row r="53" spans="1:8" ht="76.5" customHeight="1" x14ac:dyDescent="0.25">
      <c r="A53" s="76" t="s">
        <v>46</v>
      </c>
      <c r="B53" s="78" t="s">
        <v>9</v>
      </c>
      <c r="C53" s="78" t="s">
        <v>39</v>
      </c>
      <c r="D53" s="77" t="s">
        <v>47</v>
      </c>
      <c r="E53" s="77"/>
      <c r="F53" s="79">
        <f t="shared" ref="F53:F55" si="0">F54</f>
        <v>90</v>
      </c>
    </row>
    <row r="54" spans="1:8" ht="38.25" customHeight="1" x14ac:dyDescent="0.25">
      <c r="A54" s="41" t="s">
        <v>48</v>
      </c>
      <c r="B54" s="43" t="s">
        <v>9</v>
      </c>
      <c r="C54" s="43" t="s">
        <v>39</v>
      </c>
      <c r="D54" s="42" t="s">
        <v>49</v>
      </c>
      <c r="E54" s="7"/>
      <c r="F54" s="44">
        <f t="shared" si="0"/>
        <v>90</v>
      </c>
    </row>
    <row r="55" spans="1:8" ht="47.25" customHeight="1" x14ac:dyDescent="0.25">
      <c r="A55" s="45" t="s">
        <v>30</v>
      </c>
      <c r="B55" s="47" t="s">
        <v>9</v>
      </c>
      <c r="C55" s="47" t="s">
        <v>39</v>
      </c>
      <c r="D55" s="42" t="s">
        <v>50</v>
      </c>
      <c r="E55" s="48">
        <v>200</v>
      </c>
      <c r="F55" s="49">
        <f t="shared" si="0"/>
        <v>90</v>
      </c>
    </row>
    <row r="56" spans="1:8" ht="48.75" customHeight="1" x14ac:dyDescent="0.25">
      <c r="A56" s="50" t="s">
        <v>31</v>
      </c>
      <c r="B56" s="8" t="s">
        <v>9</v>
      </c>
      <c r="C56" s="8" t="s">
        <v>39</v>
      </c>
      <c r="D56" s="42" t="s">
        <v>49</v>
      </c>
      <c r="E56" s="7">
        <v>240</v>
      </c>
      <c r="F56" s="53">
        <v>90</v>
      </c>
    </row>
    <row r="57" spans="1:8" ht="52.5" customHeight="1" x14ac:dyDescent="0.25">
      <c r="A57" s="65" t="s">
        <v>51</v>
      </c>
      <c r="B57" s="38" t="s">
        <v>9</v>
      </c>
      <c r="C57" s="38">
        <v>13</v>
      </c>
      <c r="D57" s="38" t="s">
        <v>52</v>
      </c>
      <c r="E57" s="38"/>
      <c r="F57" s="40">
        <f>F58</f>
        <v>176.3</v>
      </c>
    </row>
    <row r="58" spans="1:8" ht="77.25" customHeight="1" x14ac:dyDescent="0.25">
      <c r="A58" s="41" t="s">
        <v>53</v>
      </c>
      <c r="B58" s="43" t="s">
        <v>9</v>
      </c>
      <c r="C58" s="43">
        <v>13</v>
      </c>
      <c r="D58" s="42" t="s">
        <v>54</v>
      </c>
      <c r="E58" s="7"/>
      <c r="F58" s="44">
        <f>F59</f>
        <v>176.3</v>
      </c>
    </row>
    <row r="59" spans="1:8" ht="43.5" customHeight="1" x14ac:dyDescent="0.25">
      <c r="A59" s="45" t="s">
        <v>68</v>
      </c>
      <c r="B59" s="47" t="s">
        <v>9</v>
      </c>
      <c r="C59" s="47">
        <v>13</v>
      </c>
      <c r="D59" s="42" t="s">
        <v>54</v>
      </c>
      <c r="E59" s="48">
        <v>200</v>
      </c>
      <c r="F59" s="49">
        <f>F60</f>
        <v>176.3</v>
      </c>
    </row>
    <row r="60" spans="1:8" ht="56.25" customHeight="1" x14ac:dyDescent="0.25">
      <c r="A60" s="50" t="s">
        <v>31</v>
      </c>
      <c r="B60" s="8" t="s">
        <v>9</v>
      </c>
      <c r="C60" s="8">
        <v>13</v>
      </c>
      <c r="D60" s="42" t="s">
        <v>54</v>
      </c>
      <c r="E60" s="7">
        <v>240</v>
      </c>
      <c r="F60" s="53">
        <v>176.3</v>
      </c>
    </row>
    <row r="61" spans="1:8" hidden="1" x14ac:dyDescent="0.25">
      <c r="A61" s="65" t="s">
        <v>55</v>
      </c>
      <c r="B61" s="38" t="s">
        <v>9</v>
      </c>
      <c r="C61" s="38">
        <v>13</v>
      </c>
      <c r="D61" s="38" t="s">
        <v>56</v>
      </c>
      <c r="E61" s="38"/>
      <c r="F61" s="40">
        <f>F62</f>
        <v>0</v>
      </c>
    </row>
    <row r="62" spans="1:8" ht="15.75" hidden="1" x14ac:dyDescent="0.25">
      <c r="A62" s="45" t="s">
        <v>36</v>
      </c>
      <c r="B62" s="47" t="s">
        <v>9</v>
      </c>
      <c r="C62" s="47">
        <v>13</v>
      </c>
      <c r="D62" s="42" t="s">
        <v>57</v>
      </c>
      <c r="E62" s="48">
        <v>800</v>
      </c>
      <c r="F62" s="49">
        <f>F63</f>
        <v>0</v>
      </c>
    </row>
    <row r="63" spans="1:8" ht="30" hidden="1" x14ac:dyDescent="0.25">
      <c r="A63" s="50" t="s">
        <v>58</v>
      </c>
      <c r="B63" s="8" t="s">
        <v>9</v>
      </c>
      <c r="C63" s="8">
        <v>13</v>
      </c>
      <c r="D63" s="42" t="s">
        <v>57</v>
      </c>
      <c r="E63" s="7">
        <v>850</v>
      </c>
      <c r="F63" s="53"/>
    </row>
    <row r="64" spans="1:8" ht="75" hidden="1" x14ac:dyDescent="0.3">
      <c r="A64" s="22" t="s">
        <v>59</v>
      </c>
      <c r="B64" s="24" t="s">
        <v>60</v>
      </c>
      <c r="C64" s="24" t="s">
        <v>10</v>
      </c>
      <c r="D64" s="23"/>
      <c r="E64" s="23"/>
      <c r="F64" s="25">
        <f t="shared" ref="F64:F66" si="1">F65</f>
        <v>0</v>
      </c>
      <c r="H64" s="135"/>
    </row>
    <row r="65" spans="1:6" ht="47.25" hidden="1" x14ac:dyDescent="0.25">
      <c r="A65" s="32" t="s">
        <v>61</v>
      </c>
      <c r="B65" s="34" t="s">
        <v>60</v>
      </c>
      <c r="C65" s="34" t="s">
        <v>62</v>
      </c>
      <c r="D65" s="33"/>
      <c r="E65" s="35"/>
      <c r="F65" s="36">
        <f t="shared" si="1"/>
        <v>0</v>
      </c>
    </row>
    <row r="66" spans="1:6" ht="42.75" hidden="1" x14ac:dyDescent="0.25">
      <c r="A66" s="65" t="s">
        <v>134</v>
      </c>
      <c r="B66" s="38" t="s">
        <v>60</v>
      </c>
      <c r="C66" s="38" t="s">
        <v>62</v>
      </c>
      <c r="D66" s="38" t="s">
        <v>41</v>
      </c>
      <c r="E66" s="38"/>
      <c r="F66" s="82">
        <f t="shared" si="1"/>
        <v>0</v>
      </c>
    </row>
    <row r="67" spans="1:6" ht="94.5" hidden="1" x14ac:dyDescent="0.25">
      <c r="A67" s="76" t="s">
        <v>64</v>
      </c>
      <c r="B67" s="78" t="s">
        <v>60</v>
      </c>
      <c r="C67" s="78" t="s">
        <v>62</v>
      </c>
      <c r="D67" s="77" t="s">
        <v>65</v>
      </c>
      <c r="E67" s="77"/>
      <c r="F67" s="79">
        <f>F68</f>
        <v>0</v>
      </c>
    </row>
    <row r="68" spans="1:6" ht="71.25" hidden="1" x14ac:dyDescent="0.25">
      <c r="A68" s="41" t="s">
        <v>66</v>
      </c>
      <c r="B68" s="43" t="s">
        <v>60</v>
      </c>
      <c r="C68" s="43" t="s">
        <v>62</v>
      </c>
      <c r="D68" s="42" t="s">
        <v>67</v>
      </c>
      <c r="E68" s="7"/>
      <c r="F68" s="44">
        <f>F69</f>
        <v>0</v>
      </c>
    </row>
    <row r="69" spans="1:6" ht="31.5" hidden="1" x14ac:dyDescent="0.25">
      <c r="A69" s="45" t="s">
        <v>68</v>
      </c>
      <c r="B69" s="47" t="s">
        <v>60</v>
      </c>
      <c r="C69" s="47" t="s">
        <v>62</v>
      </c>
      <c r="D69" s="42" t="s">
        <v>67</v>
      </c>
      <c r="E69" s="48">
        <v>200</v>
      </c>
      <c r="F69" s="49">
        <f>F70</f>
        <v>0</v>
      </c>
    </row>
    <row r="70" spans="1:6" ht="30" hidden="1" x14ac:dyDescent="0.25">
      <c r="A70" s="50" t="s">
        <v>31</v>
      </c>
      <c r="B70" s="8" t="s">
        <v>60</v>
      </c>
      <c r="C70" s="8" t="s">
        <v>62</v>
      </c>
      <c r="D70" s="42" t="s">
        <v>67</v>
      </c>
      <c r="E70" s="7">
        <v>240</v>
      </c>
      <c r="F70" s="53">
        <f>350-350</f>
        <v>0</v>
      </c>
    </row>
    <row r="71" spans="1:6" ht="37.5" x14ac:dyDescent="0.3">
      <c r="A71" s="22" t="s">
        <v>69</v>
      </c>
      <c r="B71" s="83" t="s">
        <v>70</v>
      </c>
      <c r="C71" s="83" t="s">
        <v>10</v>
      </c>
      <c r="D71" s="83"/>
      <c r="E71" s="83"/>
      <c r="F71" s="84">
        <f>F72</f>
        <v>50003</v>
      </c>
    </row>
    <row r="72" spans="1:6" ht="15.75" x14ac:dyDescent="0.25">
      <c r="A72" s="62" t="s">
        <v>71</v>
      </c>
      <c r="B72" s="62" t="s">
        <v>70</v>
      </c>
      <c r="C72" s="62" t="s">
        <v>60</v>
      </c>
      <c r="D72" s="62"/>
      <c r="E72" s="62"/>
      <c r="F72" s="64">
        <f>F74</f>
        <v>50003</v>
      </c>
    </row>
    <row r="73" spans="1:6" ht="42.75" x14ac:dyDescent="0.25">
      <c r="A73" s="65" t="s">
        <v>24</v>
      </c>
      <c r="B73" s="38" t="s">
        <v>70</v>
      </c>
      <c r="C73" s="38" t="s">
        <v>60</v>
      </c>
      <c r="D73" s="38" t="s">
        <v>25</v>
      </c>
      <c r="E73" s="38"/>
      <c r="F73" s="40">
        <f>F74</f>
        <v>50003</v>
      </c>
    </row>
    <row r="74" spans="1:6" ht="57" x14ac:dyDescent="0.25">
      <c r="A74" s="65" t="s">
        <v>26</v>
      </c>
      <c r="B74" s="38" t="s">
        <v>70</v>
      </c>
      <c r="C74" s="38" t="s">
        <v>60</v>
      </c>
      <c r="D74" s="38" t="s">
        <v>27</v>
      </c>
      <c r="E74" s="38"/>
      <c r="F74" s="40">
        <f>F75+F78+F81+F84+F87+F90+F93+F96+F99+F102</f>
        <v>50003</v>
      </c>
    </row>
    <row r="75" spans="1:6" ht="28.5" hidden="1" x14ac:dyDescent="0.25">
      <c r="A75" s="66" t="s">
        <v>72</v>
      </c>
      <c r="B75" s="60" t="s">
        <v>70</v>
      </c>
      <c r="C75" s="60" t="s">
        <v>60</v>
      </c>
      <c r="D75" s="60" t="s">
        <v>73</v>
      </c>
      <c r="E75" s="60"/>
      <c r="F75" s="67">
        <f>F77</f>
        <v>0</v>
      </c>
    </row>
    <row r="76" spans="1:6" ht="31.5" hidden="1" x14ac:dyDescent="0.25">
      <c r="A76" s="45" t="s">
        <v>68</v>
      </c>
      <c r="B76" s="48" t="s">
        <v>70</v>
      </c>
      <c r="C76" s="48" t="s">
        <v>60</v>
      </c>
      <c r="D76" s="48" t="s">
        <v>73</v>
      </c>
      <c r="E76" s="48">
        <v>200</v>
      </c>
      <c r="F76" s="86">
        <f>F77</f>
        <v>0</v>
      </c>
    </row>
    <row r="77" spans="1:6" ht="30" hidden="1" x14ac:dyDescent="0.25">
      <c r="A77" s="50" t="s">
        <v>31</v>
      </c>
      <c r="B77" s="88" t="s">
        <v>70</v>
      </c>
      <c r="C77" s="88" t="s">
        <v>60</v>
      </c>
      <c r="D77" s="7" t="s">
        <v>73</v>
      </c>
      <c r="E77" s="7">
        <v>240</v>
      </c>
      <c r="F77" s="9"/>
    </row>
    <row r="78" spans="1:6" ht="42.75" x14ac:dyDescent="0.25">
      <c r="A78" s="66" t="s">
        <v>74</v>
      </c>
      <c r="B78" s="60" t="s">
        <v>70</v>
      </c>
      <c r="C78" s="60" t="s">
        <v>60</v>
      </c>
      <c r="D78" s="60" t="s">
        <v>75</v>
      </c>
      <c r="E78" s="60"/>
      <c r="F78" s="67">
        <f>F80</f>
        <v>2000</v>
      </c>
    </row>
    <row r="79" spans="1:6" ht="31.5" x14ac:dyDescent="0.25">
      <c r="A79" s="45" t="s">
        <v>30</v>
      </c>
      <c r="B79" s="48" t="s">
        <v>70</v>
      </c>
      <c r="C79" s="48" t="s">
        <v>60</v>
      </c>
      <c r="D79" s="48" t="s">
        <v>75</v>
      </c>
      <c r="E79" s="48">
        <v>200</v>
      </c>
      <c r="F79" s="86">
        <f>F80</f>
        <v>2000</v>
      </c>
    </row>
    <row r="80" spans="1:6" ht="30" x14ac:dyDescent="0.25">
      <c r="A80" s="50" t="s">
        <v>31</v>
      </c>
      <c r="B80" s="88" t="s">
        <v>70</v>
      </c>
      <c r="C80" s="88" t="s">
        <v>60</v>
      </c>
      <c r="D80" s="7" t="s">
        <v>75</v>
      </c>
      <c r="E80" s="7">
        <v>240</v>
      </c>
      <c r="F80" s="9">
        <v>2000</v>
      </c>
    </row>
    <row r="81" spans="1:6" ht="28.5" x14ac:dyDescent="0.25">
      <c r="A81" s="66" t="s">
        <v>76</v>
      </c>
      <c r="B81" s="60" t="s">
        <v>70</v>
      </c>
      <c r="C81" s="60" t="s">
        <v>60</v>
      </c>
      <c r="D81" s="60" t="s">
        <v>77</v>
      </c>
      <c r="E81" s="60"/>
      <c r="F81" s="67">
        <f>F83</f>
        <v>13803</v>
      </c>
    </row>
    <row r="82" spans="1:6" ht="31.5" x14ac:dyDescent="0.25">
      <c r="A82" s="45" t="s">
        <v>30</v>
      </c>
      <c r="B82" s="48" t="s">
        <v>70</v>
      </c>
      <c r="C82" s="48" t="s">
        <v>60</v>
      </c>
      <c r="D82" s="48" t="s">
        <v>77</v>
      </c>
      <c r="E82" s="48">
        <v>200</v>
      </c>
      <c r="F82" s="86">
        <f>F83</f>
        <v>13803</v>
      </c>
    </row>
    <row r="83" spans="1:6" ht="30" x14ac:dyDescent="0.25">
      <c r="A83" s="50" t="s">
        <v>31</v>
      </c>
      <c r="B83" s="88" t="s">
        <v>70</v>
      </c>
      <c r="C83" s="88" t="s">
        <v>60</v>
      </c>
      <c r="D83" s="7" t="s">
        <v>77</v>
      </c>
      <c r="E83" s="7">
        <v>240</v>
      </c>
      <c r="F83" s="9">
        <v>13803</v>
      </c>
    </row>
    <row r="84" spans="1:6" ht="42.75" x14ac:dyDescent="0.25">
      <c r="A84" s="66" t="s">
        <v>78</v>
      </c>
      <c r="B84" s="60" t="s">
        <v>70</v>
      </c>
      <c r="C84" s="60" t="s">
        <v>60</v>
      </c>
      <c r="D84" s="60" t="s">
        <v>79</v>
      </c>
      <c r="E84" s="60"/>
      <c r="F84" s="67">
        <f>F86</f>
        <v>9000</v>
      </c>
    </row>
    <row r="85" spans="1:6" ht="31.5" x14ac:dyDescent="0.25">
      <c r="A85" s="45" t="s">
        <v>30</v>
      </c>
      <c r="B85" s="48" t="s">
        <v>70</v>
      </c>
      <c r="C85" s="48" t="s">
        <v>60</v>
      </c>
      <c r="D85" s="48" t="s">
        <v>79</v>
      </c>
      <c r="E85" s="48">
        <v>200</v>
      </c>
      <c r="F85" s="86">
        <f>F86</f>
        <v>9000</v>
      </c>
    </row>
    <row r="86" spans="1:6" ht="30" x14ac:dyDescent="0.25">
      <c r="A86" s="50" t="s">
        <v>31</v>
      </c>
      <c r="B86" s="88" t="s">
        <v>70</v>
      </c>
      <c r="C86" s="88" t="s">
        <v>60</v>
      </c>
      <c r="D86" s="7" t="s">
        <v>79</v>
      </c>
      <c r="E86" s="7">
        <v>240</v>
      </c>
      <c r="F86" s="9">
        <v>9000</v>
      </c>
    </row>
    <row r="87" spans="1:6" ht="42.75" x14ac:dyDescent="0.25">
      <c r="A87" s="66" t="s">
        <v>80</v>
      </c>
      <c r="B87" s="60" t="s">
        <v>70</v>
      </c>
      <c r="C87" s="60" t="s">
        <v>60</v>
      </c>
      <c r="D87" s="60" t="s">
        <v>81</v>
      </c>
      <c r="E87" s="60"/>
      <c r="F87" s="67">
        <f>F89</f>
        <v>1000</v>
      </c>
    </row>
    <row r="88" spans="1:6" ht="31.5" x14ac:dyDescent="0.25">
      <c r="A88" s="45" t="s">
        <v>30</v>
      </c>
      <c r="B88" s="48" t="s">
        <v>70</v>
      </c>
      <c r="C88" s="48" t="s">
        <v>60</v>
      </c>
      <c r="D88" s="48" t="s">
        <v>81</v>
      </c>
      <c r="E88" s="48">
        <v>200</v>
      </c>
      <c r="F88" s="86">
        <f>F89</f>
        <v>1000</v>
      </c>
    </row>
    <row r="89" spans="1:6" ht="30" x14ac:dyDescent="0.25">
      <c r="A89" s="50" t="s">
        <v>31</v>
      </c>
      <c r="B89" s="88" t="s">
        <v>70</v>
      </c>
      <c r="C89" s="88" t="s">
        <v>60</v>
      </c>
      <c r="D89" s="7" t="s">
        <v>81</v>
      </c>
      <c r="E89" s="7">
        <v>240</v>
      </c>
      <c r="F89" s="9">
        <v>1000</v>
      </c>
    </row>
    <row r="90" spans="1:6" ht="42.75" x14ac:dyDescent="0.25">
      <c r="A90" s="66" t="s">
        <v>82</v>
      </c>
      <c r="B90" s="60" t="s">
        <v>70</v>
      </c>
      <c r="C90" s="60" t="s">
        <v>60</v>
      </c>
      <c r="D90" s="60" t="s">
        <v>83</v>
      </c>
      <c r="E90" s="60"/>
      <c r="F90" s="67">
        <f>F92</f>
        <v>6000</v>
      </c>
    </row>
    <row r="91" spans="1:6" ht="31.5" x14ac:dyDescent="0.25">
      <c r="A91" s="45" t="s">
        <v>30</v>
      </c>
      <c r="B91" s="48" t="s">
        <v>70</v>
      </c>
      <c r="C91" s="48" t="s">
        <v>60</v>
      </c>
      <c r="D91" s="48" t="s">
        <v>83</v>
      </c>
      <c r="E91" s="48">
        <v>200</v>
      </c>
      <c r="F91" s="86">
        <f>F92</f>
        <v>6000</v>
      </c>
    </row>
    <row r="92" spans="1:6" ht="30" x14ac:dyDescent="0.25">
      <c r="A92" s="50" t="s">
        <v>31</v>
      </c>
      <c r="B92" s="88" t="s">
        <v>70</v>
      </c>
      <c r="C92" s="88" t="s">
        <v>60</v>
      </c>
      <c r="D92" s="7" t="s">
        <v>83</v>
      </c>
      <c r="E92" s="7">
        <v>240</v>
      </c>
      <c r="F92" s="9">
        <v>6000</v>
      </c>
    </row>
    <row r="93" spans="1:6" ht="28.5" x14ac:dyDescent="0.25">
      <c r="A93" s="66" t="s">
        <v>84</v>
      </c>
      <c r="B93" s="60" t="s">
        <v>70</v>
      </c>
      <c r="C93" s="60" t="s">
        <v>60</v>
      </c>
      <c r="D93" s="60" t="s">
        <v>85</v>
      </c>
      <c r="E93" s="60"/>
      <c r="F93" s="67">
        <f>F95</f>
        <v>6000</v>
      </c>
    </row>
    <row r="94" spans="1:6" ht="31.5" x14ac:dyDescent="0.25">
      <c r="A94" s="45" t="s">
        <v>30</v>
      </c>
      <c r="B94" s="48" t="s">
        <v>70</v>
      </c>
      <c r="C94" s="48" t="s">
        <v>60</v>
      </c>
      <c r="D94" s="48" t="s">
        <v>85</v>
      </c>
      <c r="E94" s="48">
        <v>200</v>
      </c>
      <c r="F94" s="86">
        <f>F95</f>
        <v>6000</v>
      </c>
    </row>
    <row r="95" spans="1:6" ht="30" x14ac:dyDescent="0.25">
      <c r="A95" s="50" t="s">
        <v>31</v>
      </c>
      <c r="B95" s="88" t="s">
        <v>70</v>
      </c>
      <c r="C95" s="88" t="s">
        <v>60</v>
      </c>
      <c r="D95" s="7" t="s">
        <v>85</v>
      </c>
      <c r="E95" s="7">
        <v>240</v>
      </c>
      <c r="F95" s="9">
        <v>6000</v>
      </c>
    </row>
    <row r="96" spans="1:6" ht="28.5" x14ac:dyDescent="0.25">
      <c r="A96" s="66" t="s">
        <v>86</v>
      </c>
      <c r="B96" s="60" t="s">
        <v>70</v>
      </c>
      <c r="C96" s="60" t="s">
        <v>60</v>
      </c>
      <c r="D96" s="60" t="s">
        <v>87</v>
      </c>
      <c r="E96" s="60"/>
      <c r="F96" s="67">
        <f>F98</f>
        <v>9000</v>
      </c>
    </row>
    <row r="97" spans="1:6" ht="31.5" x14ac:dyDescent="0.25">
      <c r="A97" s="45" t="s">
        <v>30</v>
      </c>
      <c r="B97" s="48" t="s">
        <v>70</v>
      </c>
      <c r="C97" s="48" t="s">
        <v>60</v>
      </c>
      <c r="D97" s="48" t="s">
        <v>87</v>
      </c>
      <c r="E97" s="48">
        <v>200</v>
      </c>
      <c r="F97" s="86">
        <f>F98</f>
        <v>9000</v>
      </c>
    </row>
    <row r="98" spans="1:6" ht="30" x14ac:dyDescent="0.25">
      <c r="A98" s="50" t="s">
        <v>31</v>
      </c>
      <c r="B98" s="88" t="s">
        <v>70</v>
      </c>
      <c r="C98" s="88" t="s">
        <v>60</v>
      </c>
      <c r="D98" s="7" t="s">
        <v>87</v>
      </c>
      <c r="E98" s="7">
        <v>240</v>
      </c>
      <c r="F98" s="9">
        <v>9000</v>
      </c>
    </row>
    <row r="99" spans="1:6" ht="28.5" x14ac:dyDescent="0.25">
      <c r="A99" s="66" t="s">
        <v>88</v>
      </c>
      <c r="B99" s="56" t="s">
        <v>70</v>
      </c>
      <c r="C99" s="56" t="s">
        <v>60</v>
      </c>
      <c r="D99" s="42" t="s">
        <v>89</v>
      </c>
      <c r="E99" s="7"/>
      <c r="F99" s="67">
        <f>F100</f>
        <v>3000</v>
      </c>
    </row>
    <row r="100" spans="1:6" ht="31.5" x14ac:dyDescent="0.25">
      <c r="A100" s="45" t="s">
        <v>30</v>
      </c>
      <c r="B100" s="48" t="s">
        <v>70</v>
      </c>
      <c r="C100" s="48" t="s">
        <v>60</v>
      </c>
      <c r="D100" s="48" t="s">
        <v>89</v>
      </c>
      <c r="E100" s="48">
        <v>200</v>
      </c>
      <c r="F100" s="86">
        <f>F101</f>
        <v>3000</v>
      </c>
    </row>
    <row r="101" spans="1:6" ht="30" x14ac:dyDescent="0.25">
      <c r="A101" s="50" t="s">
        <v>31</v>
      </c>
      <c r="B101" s="88" t="s">
        <v>70</v>
      </c>
      <c r="C101" s="88" t="s">
        <v>60</v>
      </c>
      <c r="D101" s="7" t="s">
        <v>89</v>
      </c>
      <c r="E101" s="7">
        <v>240</v>
      </c>
      <c r="F101" s="9">
        <v>3000</v>
      </c>
    </row>
    <row r="102" spans="1:6" ht="28.5" x14ac:dyDescent="0.25">
      <c r="A102" s="66" t="s">
        <v>90</v>
      </c>
      <c r="B102" s="56" t="s">
        <v>70</v>
      </c>
      <c r="C102" s="56" t="s">
        <v>60</v>
      </c>
      <c r="D102" s="42" t="s">
        <v>135</v>
      </c>
      <c r="E102" s="7"/>
      <c r="F102" s="67">
        <f>F103</f>
        <v>200</v>
      </c>
    </row>
    <row r="103" spans="1:6" ht="31.5" x14ac:dyDescent="0.25">
      <c r="A103" s="45" t="s">
        <v>68</v>
      </c>
      <c r="B103" s="48" t="s">
        <v>70</v>
      </c>
      <c r="C103" s="48" t="s">
        <v>60</v>
      </c>
      <c r="D103" s="48" t="s">
        <v>135</v>
      </c>
      <c r="E103" s="48">
        <v>200</v>
      </c>
      <c r="F103" s="86">
        <f>F104</f>
        <v>200</v>
      </c>
    </row>
    <row r="104" spans="1:6" ht="30" x14ac:dyDescent="0.25">
      <c r="A104" s="50" t="s">
        <v>31</v>
      </c>
      <c r="B104" s="88" t="s">
        <v>70</v>
      </c>
      <c r="C104" s="88" t="s">
        <v>60</v>
      </c>
      <c r="D104" s="7" t="s">
        <v>135</v>
      </c>
      <c r="E104" s="7">
        <v>240</v>
      </c>
      <c r="F104" s="9">
        <v>200</v>
      </c>
    </row>
    <row r="105" spans="1:6" hidden="1" x14ac:dyDescent="0.25">
      <c r="A105" s="50"/>
      <c r="B105" s="8"/>
      <c r="C105" s="8"/>
      <c r="D105" s="42"/>
      <c r="E105" s="7"/>
      <c r="F105" s="53"/>
    </row>
    <row r="106" spans="1:6" ht="31.5" customHeight="1" x14ac:dyDescent="0.3">
      <c r="A106" s="22" t="s">
        <v>92</v>
      </c>
      <c r="B106" s="23" t="s">
        <v>93</v>
      </c>
      <c r="C106" s="23" t="s">
        <v>10</v>
      </c>
      <c r="D106" s="22"/>
      <c r="E106" s="22"/>
      <c r="F106" s="125">
        <f>F107</f>
        <v>2380</v>
      </c>
    </row>
    <row r="107" spans="1:6" ht="35.25" customHeight="1" x14ac:dyDescent="0.25">
      <c r="A107" s="92" t="s">
        <v>94</v>
      </c>
      <c r="B107" s="94" t="s">
        <v>93</v>
      </c>
      <c r="C107" s="94" t="s">
        <v>9</v>
      </c>
      <c r="D107" s="93"/>
      <c r="E107" s="93"/>
      <c r="F107" s="136">
        <f>F108</f>
        <v>2380</v>
      </c>
    </row>
    <row r="108" spans="1:6" ht="42.75" x14ac:dyDescent="0.25">
      <c r="A108" s="37" t="s">
        <v>95</v>
      </c>
      <c r="B108" s="39" t="s">
        <v>93</v>
      </c>
      <c r="C108" s="39" t="s">
        <v>9</v>
      </c>
      <c r="D108" s="38" t="s">
        <v>96</v>
      </c>
      <c r="E108" s="73"/>
      <c r="F108" s="74">
        <f>F109+F113</f>
        <v>2380</v>
      </c>
    </row>
    <row r="109" spans="1:6" ht="47.25" x14ac:dyDescent="0.25">
      <c r="A109" s="76" t="s">
        <v>97</v>
      </c>
      <c r="B109" s="137" t="s">
        <v>93</v>
      </c>
      <c r="C109" s="78" t="s">
        <v>9</v>
      </c>
      <c r="D109" s="77" t="s">
        <v>98</v>
      </c>
      <c r="E109" s="77"/>
      <c r="F109" s="138">
        <f>F110</f>
        <v>1630</v>
      </c>
    </row>
    <row r="110" spans="1:6" ht="42.75" x14ac:dyDescent="0.25">
      <c r="A110" s="41" t="s">
        <v>99</v>
      </c>
      <c r="B110" s="43" t="s">
        <v>93</v>
      </c>
      <c r="C110" s="43" t="s">
        <v>9</v>
      </c>
      <c r="D110" s="42" t="s">
        <v>100</v>
      </c>
      <c r="E110" s="7"/>
      <c r="F110" s="127">
        <f>F111</f>
        <v>1630</v>
      </c>
    </row>
    <row r="111" spans="1:6" ht="31.5" x14ac:dyDescent="0.25">
      <c r="A111" s="45" t="s">
        <v>30</v>
      </c>
      <c r="B111" s="47" t="s">
        <v>93</v>
      </c>
      <c r="C111" s="47" t="s">
        <v>9</v>
      </c>
      <c r="D111" s="42" t="s">
        <v>100</v>
      </c>
      <c r="E111" s="48">
        <v>200</v>
      </c>
      <c r="F111" s="128">
        <f>F112</f>
        <v>1630</v>
      </c>
    </row>
    <row r="112" spans="1:6" ht="30" x14ac:dyDescent="0.25">
      <c r="A112" s="50" t="s">
        <v>31</v>
      </c>
      <c r="B112" s="8" t="s">
        <v>93</v>
      </c>
      <c r="C112" s="8" t="s">
        <v>9</v>
      </c>
      <c r="D112" s="42" t="s">
        <v>100</v>
      </c>
      <c r="E112" s="7">
        <v>240</v>
      </c>
      <c r="F112" s="132">
        <f>1600+30</f>
        <v>1630</v>
      </c>
    </row>
    <row r="113" spans="1:6" ht="47.25" x14ac:dyDescent="0.25">
      <c r="A113" s="76" t="s">
        <v>101</v>
      </c>
      <c r="B113" s="137" t="s">
        <v>93</v>
      </c>
      <c r="C113" s="78" t="s">
        <v>9</v>
      </c>
      <c r="D113" s="77" t="s">
        <v>102</v>
      </c>
      <c r="E113" s="77"/>
      <c r="F113" s="138">
        <f>F114</f>
        <v>750</v>
      </c>
    </row>
    <row r="114" spans="1:6" ht="42.75" x14ac:dyDescent="0.25">
      <c r="A114" s="41" t="s">
        <v>103</v>
      </c>
      <c r="B114" s="43" t="s">
        <v>93</v>
      </c>
      <c r="C114" s="43" t="s">
        <v>9</v>
      </c>
      <c r="D114" s="42" t="s">
        <v>104</v>
      </c>
      <c r="E114" s="7"/>
      <c r="F114" s="127">
        <f>F115</f>
        <v>750</v>
      </c>
    </row>
    <row r="115" spans="1:6" ht="31.5" x14ac:dyDescent="0.25">
      <c r="A115" s="45" t="s">
        <v>30</v>
      </c>
      <c r="B115" s="47" t="s">
        <v>93</v>
      </c>
      <c r="C115" s="47" t="s">
        <v>9</v>
      </c>
      <c r="D115" s="42" t="s">
        <v>104</v>
      </c>
      <c r="E115" s="48">
        <v>200</v>
      </c>
      <c r="F115" s="128">
        <f>F116</f>
        <v>750</v>
      </c>
    </row>
    <row r="116" spans="1:6" ht="30" x14ac:dyDescent="0.25">
      <c r="A116" s="50" t="s">
        <v>31</v>
      </c>
      <c r="B116" s="8" t="s">
        <v>93</v>
      </c>
      <c r="C116" s="8" t="s">
        <v>9</v>
      </c>
      <c r="D116" s="42" t="s">
        <v>104</v>
      </c>
      <c r="E116" s="7">
        <v>240</v>
      </c>
      <c r="F116" s="132">
        <v>750</v>
      </c>
    </row>
    <row r="117" spans="1:6" ht="33" customHeight="1" x14ac:dyDescent="0.3">
      <c r="A117" s="22" t="s">
        <v>105</v>
      </c>
      <c r="B117" s="23" t="s">
        <v>106</v>
      </c>
      <c r="C117" s="23" t="s">
        <v>10</v>
      </c>
      <c r="D117" s="22"/>
      <c r="E117" s="22"/>
      <c r="F117" s="125">
        <f>F119</f>
        <v>543.79999999999995</v>
      </c>
    </row>
    <row r="118" spans="1:6" ht="27.75" customHeight="1" x14ac:dyDescent="0.25">
      <c r="A118" s="139" t="s">
        <v>107</v>
      </c>
      <c r="B118" s="98" t="s">
        <v>106</v>
      </c>
      <c r="C118" s="98" t="s">
        <v>9</v>
      </c>
      <c r="D118" s="97"/>
      <c r="E118" s="97"/>
      <c r="F118" s="140">
        <f>F119</f>
        <v>543.79999999999995</v>
      </c>
    </row>
    <row r="119" spans="1:6" ht="42.75" x14ac:dyDescent="0.25">
      <c r="A119" s="37" t="s">
        <v>150</v>
      </c>
      <c r="B119" s="39" t="s">
        <v>106</v>
      </c>
      <c r="C119" s="39" t="s">
        <v>9</v>
      </c>
      <c r="D119" s="38" t="s">
        <v>108</v>
      </c>
      <c r="E119" s="73"/>
      <c r="F119" s="74">
        <f>F120</f>
        <v>543.79999999999995</v>
      </c>
    </row>
    <row r="120" spans="1:6" ht="42.75" x14ac:dyDescent="0.25">
      <c r="A120" s="41" t="s">
        <v>109</v>
      </c>
      <c r="B120" s="43" t="s">
        <v>106</v>
      </c>
      <c r="C120" s="43" t="s">
        <v>9</v>
      </c>
      <c r="D120" s="42" t="s">
        <v>110</v>
      </c>
      <c r="E120" s="7"/>
      <c r="F120" s="127">
        <f>F121</f>
        <v>543.79999999999995</v>
      </c>
    </row>
    <row r="121" spans="1:6" ht="31.5" x14ac:dyDescent="0.25">
      <c r="A121" s="45" t="s">
        <v>30</v>
      </c>
      <c r="B121" s="47" t="s">
        <v>106</v>
      </c>
      <c r="C121" s="47" t="s">
        <v>9</v>
      </c>
      <c r="D121" s="42" t="s">
        <v>110</v>
      </c>
      <c r="E121" s="48">
        <v>200</v>
      </c>
      <c r="F121" s="128">
        <f>F122</f>
        <v>543.79999999999995</v>
      </c>
    </row>
    <row r="122" spans="1:6" ht="30" x14ac:dyDescent="0.25">
      <c r="A122" s="50" t="s">
        <v>31</v>
      </c>
      <c r="B122" s="47" t="s">
        <v>106</v>
      </c>
      <c r="C122" s="47" t="s">
        <v>9</v>
      </c>
      <c r="D122" s="42" t="s">
        <v>110</v>
      </c>
      <c r="E122" s="7">
        <v>240</v>
      </c>
      <c r="F122" s="132">
        <f>483.8+60</f>
        <v>543.79999999999995</v>
      </c>
    </row>
    <row r="123" spans="1:6" ht="28.5" customHeight="1" x14ac:dyDescent="0.25">
      <c r="A123" s="109" t="s">
        <v>118</v>
      </c>
      <c r="B123" s="111"/>
      <c r="C123" s="111"/>
      <c r="D123" s="110"/>
      <c r="E123" s="110"/>
      <c r="F123" s="141">
        <f>F117+F106+F64+F12+F71</f>
        <v>71062.799999999988</v>
      </c>
    </row>
    <row r="124" spans="1:6" s="113" customFormat="1" ht="30" hidden="1" x14ac:dyDescent="0.25">
      <c r="A124" s="54" t="s">
        <v>119</v>
      </c>
      <c r="B124" s="56" t="s">
        <v>9</v>
      </c>
      <c r="C124" s="56" t="s">
        <v>23</v>
      </c>
      <c r="D124" s="55">
        <v>73</v>
      </c>
      <c r="E124" s="55"/>
      <c r="F124" s="131">
        <v>0</v>
      </c>
    </row>
    <row r="125" spans="1:6" ht="31.5" hidden="1" x14ac:dyDescent="0.25">
      <c r="A125" s="45" t="s">
        <v>31</v>
      </c>
      <c r="B125" s="47" t="s">
        <v>9</v>
      </c>
      <c r="C125" s="47" t="s">
        <v>23</v>
      </c>
      <c r="D125" s="48">
        <v>73</v>
      </c>
      <c r="E125" s="48">
        <v>240</v>
      </c>
      <c r="F125" s="128">
        <v>0</v>
      </c>
    </row>
    <row r="126" spans="1:6" ht="31.5" hidden="1" x14ac:dyDescent="0.25">
      <c r="A126" s="58" t="s">
        <v>120</v>
      </c>
      <c r="B126" s="8" t="s">
        <v>9</v>
      </c>
      <c r="C126" s="8" t="s">
        <v>23</v>
      </c>
      <c r="D126" s="7">
        <v>73</v>
      </c>
      <c r="E126" s="7">
        <v>243</v>
      </c>
      <c r="F126" s="132"/>
    </row>
    <row r="127" spans="1:6" ht="31.5" hidden="1" x14ac:dyDescent="0.25">
      <c r="A127" s="58" t="s">
        <v>121</v>
      </c>
      <c r="B127" s="8" t="s">
        <v>9</v>
      </c>
      <c r="C127" s="8" t="s">
        <v>23</v>
      </c>
      <c r="D127" s="7">
        <v>73</v>
      </c>
      <c r="E127" s="7">
        <v>244</v>
      </c>
      <c r="F127" s="132"/>
    </row>
    <row r="128" spans="1:6" ht="9.75" hidden="1" customHeight="1" x14ac:dyDescent="0.25">
      <c r="A128" s="45"/>
      <c r="B128" s="8"/>
      <c r="C128" s="8"/>
      <c r="D128" s="7"/>
      <c r="E128" s="7"/>
      <c r="F128" s="132"/>
    </row>
    <row r="129" spans="1:6" ht="28.5" hidden="1" x14ac:dyDescent="0.25">
      <c r="A129" s="37" t="s">
        <v>122</v>
      </c>
      <c r="B129" s="39" t="s">
        <v>9</v>
      </c>
      <c r="C129" s="39" t="s">
        <v>23</v>
      </c>
      <c r="D129" s="38">
        <v>75</v>
      </c>
      <c r="E129" s="73"/>
      <c r="F129" s="74">
        <v>0</v>
      </c>
    </row>
    <row r="130" spans="1:6" ht="57" hidden="1" x14ac:dyDescent="0.25">
      <c r="A130" s="41" t="s">
        <v>123</v>
      </c>
      <c r="B130" s="43" t="s">
        <v>9</v>
      </c>
      <c r="C130" s="43" t="s">
        <v>23</v>
      </c>
      <c r="D130" s="42">
        <v>75</v>
      </c>
      <c r="E130" s="42"/>
      <c r="F130" s="127">
        <v>0</v>
      </c>
    </row>
    <row r="131" spans="1:6" s="113" customFormat="1" ht="30" hidden="1" x14ac:dyDescent="0.25">
      <c r="A131" s="54" t="s">
        <v>124</v>
      </c>
      <c r="B131" s="56" t="s">
        <v>9</v>
      </c>
      <c r="C131" s="56" t="s">
        <v>23</v>
      </c>
      <c r="D131" s="55">
        <v>75</v>
      </c>
      <c r="E131" s="55"/>
      <c r="F131" s="131">
        <v>0</v>
      </c>
    </row>
    <row r="132" spans="1:6" ht="31.5" hidden="1" x14ac:dyDescent="0.25">
      <c r="A132" s="45" t="s">
        <v>21</v>
      </c>
      <c r="B132" s="47" t="s">
        <v>9</v>
      </c>
      <c r="C132" s="47" t="s">
        <v>23</v>
      </c>
      <c r="D132" s="48">
        <v>75</v>
      </c>
      <c r="E132" s="48">
        <v>120</v>
      </c>
      <c r="F132" s="132">
        <v>0</v>
      </c>
    </row>
    <row r="133" spans="1:6" ht="31.5" hidden="1" x14ac:dyDescent="0.25">
      <c r="A133" s="58" t="s">
        <v>125</v>
      </c>
      <c r="B133" s="8" t="s">
        <v>9</v>
      </c>
      <c r="C133" s="8" t="s">
        <v>23</v>
      </c>
      <c r="D133" s="7">
        <v>75</v>
      </c>
      <c r="E133" s="7">
        <v>121</v>
      </c>
      <c r="F133" s="132"/>
    </row>
    <row r="134" spans="1:6" ht="31.5" hidden="1" x14ac:dyDescent="0.25">
      <c r="A134" s="45" t="s">
        <v>31</v>
      </c>
      <c r="B134" s="47" t="s">
        <v>9</v>
      </c>
      <c r="C134" s="47" t="s">
        <v>23</v>
      </c>
      <c r="D134" s="48">
        <v>75</v>
      </c>
      <c r="E134" s="48">
        <v>240</v>
      </c>
      <c r="F134" s="128">
        <v>0</v>
      </c>
    </row>
    <row r="135" spans="1:6" ht="31.5" hidden="1" x14ac:dyDescent="0.25">
      <c r="A135" s="58" t="s">
        <v>121</v>
      </c>
      <c r="B135" s="8" t="s">
        <v>9</v>
      </c>
      <c r="C135" s="8" t="s">
        <v>23</v>
      </c>
      <c r="D135" s="7">
        <v>75</v>
      </c>
      <c r="E135" s="7">
        <v>244</v>
      </c>
      <c r="F135" s="132"/>
    </row>
    <row r="136" spans="1:6" hidden="1" x14ac:dyDescent="0.25">
      <c r="A136" s="50"/>
      <c r="B136" s="8"/>
      <c r="C136" s="8"/>
      <c r="D136" s="7"/>
      <c r="E136" s="7"/>
      <c r="F136" s="132"/>
    </row>
    <row r="137" spans="1:6" ht="15.75" hidden="1" x14ac:dyDescent="0.25">
      <c r="A137" s="61" t="s">
        <v>126</v>
      </c>
      <c r="B137" s="63" t="s">
        <v>9</v>
      </c>
      <c r="C137" s="63" t="s">
        <v>106</v>
      </c>
      <c r="D137" s="62"/>
      <c r="E137" s="62"/>
      <c r="F137" s="130">
        <v>0</v>
      </c>
    </row>
    <row r="138" spans="1:6" ht="28.5" hidden="1" customHeight="1" x14ac:dyDescent="0.25">
      <c r="A138" s="37" t="s">
        <v>127</v>
      </c>
      <c r="B138" s="39" t="s">
        <v>9</v>
      </c>
      <c r="C138" s="39" t="s">
        <v>106</v>
      </c>
      <c r="D138" s="38">
        <v>74</v>
      </c>
      <c r="E138" s="73"/>
      <c r="F138" s="74">
        <v>0</v>
      </c>
    </row>
    <row r="139" spans="1:6" ht="28.5" hidden="1" x14ac:dyDescent="0.25">
      <c r="A139" s="41" t="s">
        <v>128</v>
      </c>
      <c r="B139" s="43" t="s">
        <v>9</v>
      </c>
      <c r="C139" s="43" t="s">
        <v>106</v>
      </c>
      <c r="D139" s="42">
        <v>74</v>
      </c>
      <c r="E139" s="42"/>
      <c r="F139" s="127">
        <v>0</v>
      </c>
    </row>
    <row r="140" spans="1:6" s="113" customFormat="1" ht="30" hidden="1" x14ac:dyDescent="0.25">
      <c r="A140" s="54" t="s">
        <v>128</v>
      </c>
      <c r="B140" s="56" t="s">
        <v>9</v>
      </c>
      <c r="C140" s="56" t="s">
        <v>106</v>
      </c>
      <c r="D140" s="55">
        <v>74</v>
      </c>
      <c r="E140" s="55"/>
      <c r="F140" s="131">
        <v>0</v>
      </c>
    </row>
    <row r="141" spans="1:6" ht="15.75" hidden="1" x14ac:dyDescent="0.25">
      <c r="A141" s="45" t="s">
        <v>129</v>
      </c>
      <c r="B141" s="47" t="s">
        <v>9</v>
      </c>
      <c r="C141" s="47" t="s">
        <v>106</v>
      </c>
      <c r="D141" s="48">
        <v>74</v>
      </c>
      <c r="E141" s="48">
        <v>870</v>
      </c>
      <c r="F141" s="132"/>
    </row>
    <row r="143" spans="1:6" ht="18.75" x14ac:dyDescent="0.3">
      <c r="A143" s="115" t="s">
        <v>130</v>
      </c>
      <c r="B143" s="116"/>
      <c r="C143" s="116"/>
      <c r="D143" s="116"/>
    </row>
    <row r="144" spans="1:6" ht="30" customHeight="1" x14ac:dyDescent="0.25">
      <c r="A144" s="156" t="s">
        <v>136</v>
      </c>
      <c r="B144" s="157"/>
      <c r="C144" s="157"/>
      <c r="D144" s="157"/>
      <c r="E144" s="157"/>
      <c r="F144" s="157"/>
    </row>
  </sheetData>
  <mergeCells count="3">
    <mergeCell ref="D2:F3"/>
    <mergeCell ref="A8:F8"/>
    <mergeCell ref="A144:F144"/>
  </mergeCells>
  <pageMargins left="0.70866141732283472" right="0.70866141732283472" top="0.55118110236220474" bottom="0.55118110236220474" header="0.31496062992125984" footer="0.31496062992125984"/>
  <pageSetup paperSize="9" scale="55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66"/>
  <sheetViews>
    <sheetView zoomScale="86" zoomScaleNormal="86" workbookViewId="0">
      <selection activeCell="J121" sqref="I120:J121"/>
    </sheetView>
  </sheetViews>
  <sheetFormatPr defaultColWidth="9.140625" defaultRowHeight="15" x14ac:dyDescent="0.25"/>
  <cols>
    <col min="1" max="1" width="73.5703125" style="1" customWidth="1"/>
    <col min="2" max="2" width="11.5703125" style="2" customWidth="1"/>
    <col min="3" max="3" width="9.140625" style="3"/>
    <col min="4" max="4" width="11" style="3" customWidth="1"/>
    <col min="5" max="5" width="21.140625" style="2" customWidth="1"/>
    <col min="6" max="6" width="14.42578125" style="2" customWidth="1"/>
    <col min="7" max="7" width="15" style="6" customWidth="1"/>
    <col min="8" max="9" width="9.140625" style="5"/>
    <col min="10" max="10" width="17.28515625" style="5" customWidth="1"/>
    <col min="11" max="16384" width="9.140625" style="5"/>
  </cols>
  <sheetData>
    <row r="1" spans="1:10" ht="18.75" x14ac:dyDescent="0.25">
      <c r="F1" s="4"/>
      <c r="G1" s="142" t="s">
        <v>146</v>
      </c>
    </row>
    <row r="2" spans="1:10" ht="60" customHeight="1" x14ac:dyDescent="0.25">
      <c r="E2" s="159" t="s">
        <v>147</v>
      </c>
      <c r="F2" s="159"/>
      <c r="G2" s="159"/>
    </row>
    <row r="3" spans="1:10" ht="54.75" customHeight="1" x14ac:dyDescent="0.25">
      <c r="E3" s="159"/>
      <c r="F3" s="159"/>
      <c r="G3" s="159"/>
    </row>
    <row r="4" spans="1:10" ht="4.5" hidden="1" customHeight="1" x14ac:dyDescent="0.25"/>
    <row r="5" spans="1:10" hidden="1" x14ac:dyDescent="0.25"/>
    <row r="6" spans="1:10" hidden="1" x14ac:dyDescent="0.25"/>
    <row r="7" spans="1:10" hidden="1" x14ac:dyDescent="0.25"/>
    <row r="8" spans="1:10" ht="60" customHeight="1" x14ac:dyDescent="0.25">
      <c r="A8" s="155" t="s">
        <v>138</v>
      </c>
      <c r="B8" s="155"/>
      <c r="C8" s="155"/>
      <c r="D8" s="155"/>
      <c r="E8" s="155"/>
      <c r="F8" s="155"/>
      <c r="G8" s="155"/>
    </row>
    <row r="9" spans="1:10" ht="24" customHeight="1" x14ac:dyDescent="0.25">
      <c r="A9" s="7" t="s">
        <v>0</v>
      </c>
      <c r="B9" s="7" t="s">
        <v>1</v>
      </c>
      <c r="C9" s="8" t="s">
        <v>2</v>
      </c>
      <c r="D9" s="8" t="s">
        <v>3</v>
      </c>
      <c r="E9" s="7" t="s">
        <v>4</v>
      </c>
      <c r="F9" s="7" t="s">
        <v>5</v>
      </c>
      <c r="G9" s="9" t="s">
        <v>6</v>
      </c>
      <c r="J9" s="10"/>
    </row>
    <row r="10" spans="1:10" ht="24" hidden="1" customHeight="1" x14ac:dyDescent="0.25">
      <c r="A10" s="11"/>
      <c r="B10" s="11"/>
      <c r="C10" s="12"/>
      <c r="D10" s="12"/>
      <c r="E10" s="13"/>
      <c r="F10" s="13"/>
      <c r="G10" s="14"/>
    </row>
    <row r="11" spans="1:10" ht="66" customHeight="1" x14ac:dyDescent="0.25">
      <c r="A11" s="15" t="s">
        <v>7</v>
      </c>
      <c r="B11" s="16">
        <v>930</v>
      </c>
      <c r="C11" s="17"/>
      <c r="D11" s="17"/>
      <c r="E11" s="18"/>
      <c r="F11" s="19"/>
      <c r="G11" s="20">
        <f>G12+G72+G79+G114+G125</f>
        <v>68185.100000000006</v>
      </c>
      <c r="I11" s="21"/>
    </row>
    <row r="12" spans="1:10" ht="18.75" x14ac:dyDescent="0.3">
      <c r="A12" s="22" t="s">
        <v>8</v>
      </c>
      <c r="B12" s="23">
        <v>930</v>
      </c>
      <c r="C12" s="24" t="s">
        <v>9</v>
      </c>
      <c r="D12" s="24" t="s">
        <v>10</v>
      </c>
      <c r="E12" s="23"/>
      <c r="F12" s="23"/>
      <c r="G12" s="25">
        <f>G14+G37+G55</f>
        <v>15258.3</v>
      </c>
      <c r="I12" s="21"/>
      <c r="J12" s="21"/>
    </row>
    <row r="13" spans="1:10" ht="18.75" hidden="1" x14ac:dyDescent="0.25">
      <c r="A13" s="26" t="s">
        <v>11</v>
      </c>
      <c r="B13" s="27">
        <v>930</v>
      </c>
      <c r="C13" s="28" t="s">
        <v>9</v>
      </c>
      <c r="D13" s="28" t="s">
        <v>10</v>
      </c>
      <c r="E13" s="27" t="s">
        <v>12</v>
      </c>
      <c r="F13" s="29"/>
      <c r="G13" s="30">
        <f>G15+G47+G65+G69</f>
        <v>10166.299999999999</v>
      </c>
      <c r="H13" s="31"/>
      <c r="I13" s="21"/>
      <c r="J13" s="21"/>
    </row>
    <row r="14" spans="1:10" ht="31.5" x14ac:dyDescent="0.25">
      <c r="A14" s="32" t="s">
        <v>13</v>
      </c>
      <c r="B14" s="33">
        <v>930</v>
      </c>
      <c r="C14" s="34" t="s">
        <v>9</v>
      </c>
      <c r="D14" s="34" t="s">
        <v>14</v>
      </c>
      <c r="E14" s="33"/>
      <c r="F14" s="35"/>
      <c r="G14" s="36">
        <f>G15</f>
        <v>1532.2</v>
      </c>
      <c r="H14" s="31"/>
      <c r="J14" s="21"/>
    </row>
    <row r="15" spans="1:10" ht="28.5" x14ac:dyDescent="0.25">
      <c r="A15" s="37" t="s">
        <v>15</v>
      </c>
      <c r="B15" s="38">
        <v>930</v>
      </c>
      <c r="C15" s="39" t="s">
        <v>9</v>
      </c>
      <c r="D15" s="39" t="s">
        <v>14</v>
      </c>
      <c r="E15" s="38" t="s">
        <v>16</v>
      </c>
      <c r="F15" s="38"/>
      <c r="G15" s="40">
        <f>G16</f>
        <v>1532.2</v>
      </c>
      <c r="J15" s="21"/>
    </row>
    <row r="16" spans="1:10" ht="28.5" x14ac:dyDescent="0.25">
      <c r="A16" s="41" t="s">
        <v>17</v>
      </c>
      <c r="B16" s="42">
        <v>930</v>
      </c>
      <c r="C16" s="43" t="s">
        <v>9</v>
      </c>
      <c r="D16" s="43" t="s">
        <v>14</v>
      </c>
      <c r="E16" s="42" t="s">
        <v>18</v>
      </c>
      <c r="F16" s="7"/>
      <c r="G16" s="44">
        <f>G17</f>
        <v>1532.2</v>
      </c>
      <c r="J16" s="21"/>
    </row>
    <row r="17" spans="1:10" ht="63" x14ac:dyDescent="0.25">
      <c r="A17" s="45" t="s">
        <v>19</v>
      </c>
      <c r="B17" s="46" t="s">
        <v>20</v>
      </c>
      <c r="C17" s="47" t="s">
        <v>9</v>
      </c>
      <c r="D17" s="47" t="s">
        <v>14</v>
      </c>
      <c r="E17" s="42" t="s">
        <v>18</v>
      </c>
      <c r="F17" s="48">
        <v>100</v>
      </c>
      <c r="G17" s="49">
        <f>G18</f>
        <v>1532.2</v>
      </c>
      <c r="J17" s="21"/>
    </row>
    <row r="18" spans="1:10" ht="33.75" customHeight="1" x14ac:dyDescent="0.25">
      <c r="A18" s="50" t="s">
        <v>21</v>
      </c>
      <c r="B18" s="51" t="s">
        <v>20</v>
      </c>
      <c r="C18" s="8" t="s">
        <v>9</v>
      </c>
      <c r="D18" s="8" t="s">
        <v>14</v>
      </c>
      <c r="E18" s="42" t="s">
        <v>18</v>
      </c>
      <c r="F18" s="7">
        <v>120</v>
      </c>
      <c r="G18" s="52">
        <f>1432.2+50+50</f>
        <v>1532.2</v>
      </c>
    </row>
    <row r="19" spans="1:10" hidden="1" x14ac:dyDescent="0.25">
      <c r="A19" s="50"/>
      <c r="B19" s="7"/>
      <c r="C19" s="8"/>
      <c r="D19" s="8"/>
      <c r="E19" s="7"/>
      <c r="F19" s="7"/>
      <c r="G19" s="53"/>
      <c r="J19" s="21"/>
    </row>
    <row r="20" spans="1:10" hidden="1" x14ac:dyDescent="0.25">
      <c r="A20" s="41"/>
      <c r="B20" s="42"/>
      <c r="C20" s="43"/>
      <c r="D20" s="43"/>
      <c r="E20" s="42"/>
      <c r="F20" s="42"/>
      <c r="G20" s="44"/>
    </row>
    <row r="21" spans="1:10" hidden="1" x14ac:dyDescent="0.25">
      <c r="A21" s="54"/>
      <c r="B21" s="55"/>
      <c r="C21" s="56"/>
      <c r="D21" s="56"/>
      <c r="E21" s="55"/>
      <c r="F21" s="7"/>
      <c r="G21" s="57"/>
    </row>
    <row r="22" spans="1:10" ht="15.75" hidden="1" x14ac:dyDescent="0.25">
      <c r="A22" s="45"/>
      <c r="B22" s="46"/>
      <c r="C22" s="47"/>
      <c r="D22" s="47"/>
      <c r="E22" s="48"/>
      <c r="F22" s="48"/>
      <c r="G22" s="49"/>
    </row>
    <row r="23" spans="1:10" ht="15.75" hidden="1" x14ac:dyDescent="0.25">
      <c r="A23" s="58"/>
      <c r="B23" s="51"/>
      <c r="C23" s="8"/>
      <c r="D23" s="8"/>
      <c r="E23" s="7"/>
      <c r="F23" s="7"/>
      <c r="G23" s="53"/>
    </row>
    <row r="24" spans="1:10" hidden="1" x14ac:dyDescent="0.25">
      <c r="A24" s="50"/>
      <c r="B24" s="7"/>
      <c r="C24" s="8"/>
      <c r="D24" s="8"/>
      <c r="E24" s="7"/>
      <c r="F24" s="7"/>
      <c r="G24" s="53"/>
    </row>
    <row r="25" spans="1:10" ht="15.75" hidden="1" x14ac:dyDescent="0.25">
      <c r="A25" s="58"/>
      <c r="B25" s="51"/>
      <c r="C25" s="8"/>
      <c r="D25" s="8"/>
      <c r="E25" s="7"/>
      <c r="F25" s="7"/>
      <c r="G25" s="53"/>
    </row>
    <row r="26" spans="1:10" ht="8.25" hidden="1" customHeight="1" x14ac:dyDescent="0.25">
      <c r="A26" s="50"/>
      <c r="B26" s="7"/>
      <c r="C26" s="8"/>
      <c r="D26" s="8"/>
      <c r="E26" s="7"/>
      <c r="F26" s="7"/>
      <c r="G26" s="53"/>
    </row>
    <row r="27" spans="1:10" hidden="1" x14ac:dyDescent="0.25">
      <c r="A27" s="54"/>
      <c r="B27" s="55"/>
      <c r="C27" s="56"/>
      <c r="D27" s="56"/>
      <c r="E27" s="55"/>
      <c r="F27" s="7"/>
      <c r="G27" s="57"/>
    </row>
    <row r="28" spans="1:10" ht="15.75" hidden="1" x14ac:dyDescent="0.25">
      <c r="A28" s="45"/>
      <c r="B28" s="46"/>
      <c r="C28" s="47"/>
      <c r="D28" s="47"/>
      <c r="E28" s="48"/>
      <c r="F28" s="48"/>
      <c r="G28" s="49"/>
    </row>
    <row r="29" spans="1:10" ht="15.75" hidden="1" x14ac:dyDescent="0.25">
      <c r="A29" s="58"/>
      <c r="B29" s="51"/>
      <c r="C29" s="8"/>
      <c r="D29" s="8"/>
      <c r="E29" s="7"/>
      <c r="F29" s="7"/>
      <c r="G29" s="53"/>
    </row>
    <row r="30" spans="1:10" ht="15.75" hidden="1" x14ac:dyDescent="0.25">
      <c r="A30" s="58"/>
      <c r="B30" s="51"/>
      <c r="C30" s="8"/>
      <c r="D30" s="8"/>
      <c r="E30" s="7"/>
      <c r="F30" s="7"/>
      <c r="G30" s="53"/>
    </row>
    <row r="31" spans="1:10" hidden="1" x14ac:dyDescent="0.25">
      <c r="A31" s="50"/>
      <c r="B31" s="7"/>
      <c r="C31" s="8"/>
      <c r="D31" s="8"/>
      <c r="E31" s="7"/>
      <c r="F31" s="7"/>
      <c r="G31" s="53"/>
    </row>
    <row r="32" spans="1:10" hidden="1" x14ac:dyDescent="0.25">
      <c r="A32" s="41"/>
      <c r="B32" s="42"/>
      <c r="C32" s="59"/>
      <c r="D32" s="59"/>
      <c r="E32" s="60"/>
      <c r="F32" s="7"/>
      <c r="G32" s="44"/>
    </row>
    <row r="33" spans="1:10" hidden="1" x14ac:dyDescent="0.25">
      <c r="A33" s="54"/>
      <c r="B33" s="55"/>
      <c r="C33" s="56"/>
      <c r="D33" s="56"/>
      <c r="E33" s="55"/>
      <c r="F33" s="7"/>
      <c r="G33" s="57"/>
    </row>
    <row r="34" spans="1:10" ht="15.75" hidden="1" x14ac:dyDescent="0.25">
      <c r="A34" s="45"/>
      <c r="B34" s="46"/>
      <c r="C34" s="47"/>
      <c r="D34" s="47"/>
      <c r="E34" s="48"/>
      <c r="F34" s="48"/>
      <c r="G34" s="49"/>
    </row>
    <row r="35" spans="1:10" ht="15.75" hidden="1" x14ac:dyDescent="0.25">
      <c r="A35" s="58"/>
      <c r="B35" s="51"/>
      <c r="C35" s="8"/>
      <c r="D35" s="8"/>
      <c r="E35" s="7"/>
      <c r="F35" s="7"/>
      <c r="G35" s="53"/>
    </row>
    <row r="36" spans="1:10" hidden="1" x14ac:dyDescent="0.25">
      <c r="A36" s="50"/>
      <c r="B36" s="7"/>
      <c r="C36" s="8"/>
      <c r="D36" s="8"/>
      <c r="E36" s="7"/>
      <c r="F36" s="7"/>
      <c r="G36" s="53"/>
    </row>
    <row r="37" spans="1:10" ht="47.25" x14ac:dyDescent="0.25">
      <c r="A37" s="61" t="s">
        <v>22</v>
      </c>
      <c r="B37" s="62">
        <v>930</v>
      </c>
      <c r="C37" s="63" t="s">
        <v>9</v>
      </c>
      <c r="D37" s="63" t="s">
        <v>23</v>
      </c>
      <c r="E37" s="62"/>
      <c r="F37" s="62"/>
      <c r="G37" s="64">
        <f>G47+G39</f>
        <v>13359.8</v>
      </c>
    </row>
    <row r="38" spans="1:10" ht="42.75" x14ac:dyDescent="0.25">
      <c r="A38" s="37" t="s">
        <v>24</v>
      </c>
      <c r="B38" s="38">
        <v>930</v>
      </c>
      <c r="C38" s="39" t="s">
        <v>9</v>
      </c>
      <c r="D38" s="39" t="s">
        <v>23</v>
      </c>
      <c r="E38" s="38" t="s">
        <v>25</v>
      </c>
      <c r="F38" s="38"/>
      <c r="G38" s="40">
        <f>G39</f>
        <v>4902</v>
      </c>
      <c r="J38" s="21"/>
    </row>
    <row r="39" spans="1:10" ht="57" x14ac:dyDescent="0.25">
      <c r="A39" s="65" t="s">
        <v>26</v>
      </c>
      <c r="B39" s="38">
        <v>930</v>
      </c>
      <c r="C39" s="39" t="s">
        <v>9</v>
      </c>
      <c r="D39" s="39" t="s">
        <v>23</v>
      </c>
      <c r="E39" s="38" t="s">
        <v>27</v>
      </c>
      <c r="F39" s="38"/>
      <c r="G39" s="40">
        <f>G40</f>
        <v>4902</v>
      </c>
    </row>
    <row r="40" spans="1:10" ht="42.75" x14ac:dyDescent="0.25">
      <c r="A40" s="66" t="s">
        <v>28</v>
      </c>
      <c r="B40" s="60">
        <v>930</v>
      </c>
      <c r="C40" s="43" t="s">
        <v>9</v>
      </c>
      <c r="D40" s="43" t="s">
        <v>23</v>
      </c>
      <c r="E40" s="60" t="s">
        <v>29</v>
      </c>
      <c r="F40" s="60"/>
      <c r="G40" s="67">
        <f>G41+G43</f>
        <v>4902</v>
      </c>
    </row>
    <row r="41" spans="1:10" ht="63" x14ac:dyDescent="0.25">
      <c r="A41" s="45" t="s">
        <v>19</v>
      </c>
      <c r="B41" s="42">
        <v>930</v>
      </c>
      <c r="C41" s="47" t="s">
        <v>9</v>
      </c>
      <c r="D41" s="47" t="s">
        <v>23</v>
      </c>
      <c r="E41" s="60" t="s">
        <v>29</v>
      </c>
      <c r="F41" s="48">
        <v>100</v>
      </c>
      <c r="G41" s="67">
        <f>G42</f>
        <v>3994.2</v>
      </c>
    </row>
    <row r="42" spans="1:10" ht="31.5" x14ac:dyDescent="0.25">
      <c r="A42" s="58" t="s">
        <v>21</v>
      </c>
      <c r="B42" s="42">
        <v>930</v>
      </c>
      <c r="C42" s="8" t="s">
        <v>9</v>
      </c>
      <c r="D42" s="8" t="s">
        <v>23</v>
      </c>
      <c r="E42" s="60" t="s">
        <v>29</v>
      </c>
      <c r="F42" s="7">
        <v>120</v>
      </c>
      <c r="G42" s="68">
        <v>3994.2</v>
      </c>
    </row>
    <row r="43" spans="1:10" ht="31.5" x14ac:dyDescent="0.25">
      <c r="A43" s="45" t="s">
        <v>30</v>
      </c>
      <c r="B43" s="42">
        <v>930</v>
      </c>
      <c r="C43" s="47" t="s">
        <v>9</v>
      </c>
      <c r="D43" s="47" t="s">
        <v>23</v>
      </c>
      <c r="E43" s="60" t="s">
        <v>29</v>
      </c>
      <c r="F43" s="48">
        <v>200</v>
      </c>
      <c r="G43" s="67">
        <f>G44</f>
        <v>907.8</v>
      </c>
    </row>
    <row r="44" spans="1:10" ht="31.5" x14ac:dyDescent="0.25">
      <c r="A44" s="58" t="s">
        <v>31</v>
      </c>
      <c r="B44" s="42">
        <v>930</v>
      </c>
      <c r="C44" s="8" t="s">
        <v>9</v>
      </c>
      <c r="D44" s="8" t="s">
        <v>23</v>
      </c>
      <c r="E44" s="60" t="s">
        <v>29</v>
      </c>
      <c r="F44" s="7">
        <v>240</v>
      </c>
      <c r="G44" s="68">
        <v>907.8</v>
      </c>
    </row>
    <row r="45" spans="1:10" ht="15.75" hidden="1" x14ac:dyDescent="0.25">
      <c r="A45" s="69"/>
      <c r="B45" s="70"/>
      <c r="C45" s="71"/>
      <c r="D45" s="71"/>
      <c r="E45" s="70"/>
      <c r="F45" s="70"/>
      <c r="G45" s="72"/>
    </row>
    <row r="46" spans="1:10" ht="15.75" hidden="1" x14ac:dyDescent="0.25">
      <c r="A46" s="69"/>
      <c r="B46" s="70"/>
      <c r="C46" s="71"/>
      <c r="D46" s="71"/>
      <c r="E46" s="70"/>
      <c r="F46" s="70"/>
      <c r="G46" s="72"/>
    </row>
    <row r="47" spans="1:10" ht="42.75" x14ac:dyDescent="0.25">
      <c r="A47" s="37" t="s">
        <v>32</v>
      </c>
      <c r="B47" s="38">
        <v>930</v>
      </c>
      <c r="C47" s="39" t="s">
        <v>9</v>
      </c>
      <c r="D47" s="39" t="s">
        <v>23</v>
      </c>
      <c r="E47" s="38" t="s">
        <v>33</v>
      </c>
      <c r="F47" s="73"/>
      <c r="G47" s="40">
        <f>G48</f>
        <v>8457.7999999999993</v>
      </c>
    </row>
    <row r="48" spans="1:10" ht="42.75" x14ac:dyDescent="0.25">
      <c r="A48" s="41" t="s">
        <v>34</v>
      </c>
      <c r="B48" s="42">
        <v>930</v>
      </c>
      <c r="C48" s="43" t="s">
        <v>9</v>
      </c>
      <c r="D48" s="43" t="s">
        <v>23</v>
      </c>
      <c r="E48" s="42" t="s">
        <v>35</v>
      </c>
      <c r="F48" s="7"/>
      <c r="G48" s="44">
        <f>G49+G51+G53</f>
        <v>8457.7999999999993</v>
      </c>
    </row>
    <row r="49" spans="1:10" ht="63" x14ac:dyDescent="0.25">
      <c r="A49" s="45" t="s">
        <v>19</v>
      </c>
      <c r="B49" s="46">
        <v>930</v>
      </c>
      <c r="C49" s="47" t="s">
        <v>9</v>
      </c>
      <c r="D49" s="47" t="s">
        <v>23</v>
      </c>
      <c r="E49" s="42" t="s">
        <v>35</v>
      </c>
      <c r="F49" s="48">
        <v>100</v>
      </c>
      <c r="G49" s="49">
        <f>G50</f>
        <v>7948.8</v>
      </c>
    </row>
    <row r="50" spans="1:10" x14ac:dyDescent="0.25">
      <c r="A50" s="50" t="s">
        <v>21</v>
      </c>
      <c r="B50" s="7">
        <v>930</v>
      </c>
      <c r="C50" s="8" t="s">
        <v>9</v>
      </c>
      <c r="D50" s="8" t="s">
        <v>23</v>
      </c>
      <c r="E50" s="42" t="s">
        <v>35</v>
      </c>
      <c r="F50" s="7">
        <v>120</v>
      </c>
      <c r="G50" s="53">
        <f>7848.8+100</f>
        <v>7948.8</v>
      </c>
      <c r="J50" s="21"/>
    </row>
    <row r="51" spans="1:10" ht="31.5" x14ac:dyDescent="0.25">
      <c r="A51" s="45" t="s">
        <v>30</v>
      </c>
      <c r="B51" s="46">
        <v>930</v>
      </c>
      <c r="C51" s="47" t="s">
        <v>9</v>
      </c>
      <c r="D51" s="47" t="s">
        <v>23</v>
      </c>
      <c r="E51" s="42" t="s">
        <v>35</v>
      </c>
      <c r="F51" s="48">
        <v>200</v>
      </c>
      <c r="G51" s="49">
        <f>G52</f>
        <v>505</v>
      </c>
      <c r="J51" s="21"/>
    </row>
    <row r="52" spans="1:10" ht="36.75" customHeight="1" x14ac:dyDescent="0.25">
      <c r="A52" s="50" t="s">
        <v>31</v>
      </c>
      <c r="B52" s="7">
        <v>930</v>
      </c>
      <c r="C52" s="8" t="s">
        <v>9</v>
      </c>
      <c r="D52" s="8" t="s">
        <v>23</v>
      </c>
      <c r="E52" s="42" t="s">
        <v>35</v>
      </c>
      <c r="F52" s="7">
        <v>240</v>
      </c>
      <c r="G52" s="53">
        <f>508-3</f>
        <v>505</v>
      </c>
    </row>
    <row r="53" spans="1:10" ht="36.75" customHeight="1" x14ac:dyDescent="0.25">
      <c r="A53" s="45" t="s">
        <v>36</v>
      </c>
      <c r="B53" s="46">
        <v>930</v>
      </c>
      <c r="C53" s="47" t="s">
        <v>9</v>
      </c>
      <c r="D53" s="47" t="s">
        <v>23</v>
      </c>
      <c r="E53" s="42" t="s">
        <v>35</v>
      </c>
      <c r="F53" s="48">
        <v>800</v>
      </c>
      <c r="G53" s="49">
        <f>G54</f>
        <v>4</v>
      </c>
    </row>
    <row r="54" spans="1:10" ht="36.75" customHeight="1" x14ac:dyDescent="0.25">
      <c r="A54" s="50" t="s">
        <v>37</v>
      </c>
      <c r="B54" s="7">
        <v>930</v>
      </c>
      <c r="C54" s="8" t="s">
        <v>9</v>
      </c>
      <c r="D54" s="8" t="s">
        <v>23</v>
      </c>
      <c r="E54" s="42" t="s">
        <v>35</v>
      </c>
      <c r="F54" s="7">
        <v>850</v>
      </c>
      <c r="G54" s="53">
        <f>1+3</f>
        <v>4</v>
      </c>
    </row>
    <row r="55" spans="1:10" ht="42" customHeight="1" x14ac:dyDescent="0.25">
      <c r="A55" s="61" t="s">
        <v>38</v>
      </c>
      <c r="B55" s="62">
        <v>930</v>
      </c>
      <c r="C55" s="63" t="s">
        <v>9</v>
      </c>
      <c r="D55" s="63" t="s">
        <v>39</v>
      </c>
      <c r="E55" s="62"/>
      <c r="F55" s="62"/>
      <c r="G55" s="64">
        <f>G56+G65+G69</f>
        <v>366.3</v>
      </c>
    </row>
    <row r="56" spans="1:10" ht="66" customHeight="1" x14ac:dyDescent="0.25">
      <c r="A56" s="65" t="s">
        <v>40</v>
      </c>
      <c r="B56" s="38">
        <v>930</v>
      </c>
      <c r="C56" s="38" t="s">
        <v>9</v>
      </c>
      <c r="D56" s="38" t="s">
        <v>39</v>
      </c>
      <c r="E56" s="38" t="s">
        <v>41</v>
      </c>
      <c r="F56" s="38"/>
      <c r="G56" s="74">
        <f>G57+G61</f>
        <v>190</v>
      </c>
      <c r="J56" s="75"/>
    </row>
    <row r="57" spans="1:10" ht="102.75" customHeight="1" x14ac:dyDescent="0.25">
      <c r="A57" s="76" t="s">
        <v>42</v>
      </c>
      <c r="B57" s="77">
        <v>930</v>
      </c>
      <c r="C57" s="78" t="s">
        <v>9</v>
      </c>
      <c r="D57" s="78" t="s">
        <v>39</v>
      </c>
      <c r="E57" s="77" t="s">
        <v>43</v>
      </c>
      <c r="F57" s="77"/>
      <c r="G57" s="79">
        <f>G58</f>
        <v>100</v>
      </c>
    </row>
    <row r="58" spans="1:10" ht="83.25" customHeight="1" x14ac:dyDescent="0.25">
      <c r="A58" s="41" t="s">
        <v>44</v>
      </c>
      <c r="B58" s="42">
        <v>930</v>
      </c>
      <c r="C58" s="43" t="s">
        <v>9</v>
      </c>
      <c r="D58" s="43" t="s">
        <v>39</v>
      </c>
      <c r="E58" s="42" t="s">
        <v>45</v>
      </c>
      <c r="F58" s="7"/>
      <c r="G58" s="44">
        <f>G59</f>
        <v>100</v>
      </c>
    </row>
    <row r="59" spans="1:10" ht="33.75" customHeight="1" x14ac:dyDescent="0.25">
      <c r="A59" s="45" t="s">
        <v>30</v>
      </c>
      <c r="B59" s="46">
        <v>930</v>
      </c>
      <c r="C59" s="47" t="s">
        <v>9</v>
      </c>
      <c r="D59" s="47" t="s">
        <v>39</v>
      </c>
      <c r="E59" s="42" t="s">
        <v>45</v>
      </c>
      <c r="F59" s="48">
        <v>200</v>
      </c>
      <c r="G59" s="49">
        <f>G60</f>
        <v>100</v>
      </c>
    </row>
    <row r="60" spans="1:10" ht="39.75" customHeight="1" x14ac:dyDescent="0.25">
      <c r="A60" s="50" t="s">
        <v>31</v>
      </c>
      <c r="B60" s="7">
        <v>930</v>
      </c>
      <c r="C60" s="8" t="s">
        <v>9</v>
      </c>
      <c r="D60" s="8" t="s">
        <v>39</v>
      </c>
      <c r="E60" s="42" t="s">
        <v>45</v>
      </c>
      <c r="F60" s="7">
        <v>240</v>
      </c>
      <c r="G60" s="80">
        <v>100</v>
      </c>
    </row>
    <row r="61" spans="1:10" ht="92.25" customHeight="1" x14ac:dyDescent="0.25">
      <c r="A61" s="76" t="s">
        <v>46</v>
      </c>
      <c r="B61" s="77">
        <v>930</v>
      </c>
      <c r="C61" s="78" t="s">
        <v>9</v>
      </c>
      <c r="D61" s="78" t="s">
        <v>39</v>
      </c>
      <c r="E61" s="77" t="s">
        <v>47</v>
      </c>
      <c r="F61" s="77"/>
      <c r="G61" s="79">
        <f t="shared" ref="G61:G63" si="0">G62</f>
        <v>90</v>
      </c>
    </row>
    <row r="62" spans="1:10" ht="90.75" customHeight="1" x14ac:dyDescent="0.25">
      <c r="A62" s="41" t="s">
        <v>48</v>
      </c>
      <c r="B62" s="42">
        <v>930</v>
      </c>
      <c r="C62" s="43" t="s">
        <v>9</v>
      </c>
      <c r="D62" s="43" t="s">
        <v>39</v>
      </c>
      <c r="E62" s="42" t="s">
        <v>49</v>
      </c>
      <c r="F62" s="7"/>
      <c r="G62" s="44">
        <f t="shared" si="0"/>
        <v>90</v>
      </c>
    </row>
    <row r="63" spans="1:10" ht="66" customHeight="1" x14ac:dyDescent="0.25">
      <c r="A63" s="45" t="s">
        <v>30</v>
      </c>
      <c r="B63" s="46">
        <v>930</v>
      </c>
      <c r="C63" s="47" t="s">
        <v>9</v>
      </c>
      <c r="D63" s="47" t="s">
        <v>39</v>
      </c>
      <c r="E63" s="42" t="s">
        <v>50</v>
      </c>
      <c r="F63" s="48">
        <v>200</v>
      </c>
      <c r="G63" s="49">
        <f t="shared" si="0"/>
        <v>90</v>
      </c>
    </row>
    <row r="64" spans="1:10" ht="66" customHeight="1" x14ac:dyDescent="0.25">
      <c r="A64" s="50" t="s">
        <v>31</v>
      </c>
      <c r="B64" s="7">
        <v>930</v>
      </c>
      <c r="C64" s="8" t="s">
        <v>9</v>
      </c>
      <c r="D64" s="8" t="s">
        <v>39</v>
      </c>
      <c r="E64" s="42" t="s">
        <v>49</v>
      </c>
      <c r="F64" s="7">
        <v>240</v>
      </c>
      <c r="G64" s="80">
        <v>90</v>
      </c>
    </row>
    <row r="65" spans="1:10" s="81" customFormat="1" ht="66" customHeight="1" x14ac:dyDescent="0.2">
      <c r="A65" s="65" t="s">
        <v>51</v>
      </c>
      <c r="B65" s="38">
        <v>930</v>
      </c>
      <c r="C65" s="38" t="s">
        <v>9</v>
      </c>
      <c r="D65" s="38">
        <v>13</v>
      </c>
      <c r="E65" s="38" t="s">
        <v>52</v>
      </c>
      <c r="F65" s="38"/>
      <c r="G65" s="40">
        <f>G66</f>
        <v>176.3</v>
      </c>
    </row>
    <row r="66" spans="1:10" s="81" customFormat="1" ht="66" customHeight="1" x14ac:dyDescent="0.2">
      <c r="A66" s="41" t="s">
        <v>53</v>
      </c>
      <c r="B66" s="42">
        <v>930</v>
      </c>
      <c r="C66" s="43" t="s">
        <v>9</v>
      </c>
      <c r="D66" s="43">
        <v>13</v>
      </c>
      <c r="E66" s="42" t="s">
        <v>54</v>
      </c>
      <c r="F66" s="7"/>
      <c r="G66" s="44">
        <f>G67</f>
        <v>176.3</v>
      </c>
    </row>
    <row r="67" spans="1:10" ht="66" customHeight="1" x14ac:dyDescent="0.25">
      <c r="A67" s="45" t="s">
        <v>30</v>
      </c>
      <c r="B67" s="46">
        <v>930</v>
      </c>
      <c r="C67" s="47" t="s">
        <v>9</v>
      </c>
      <c r="D67" s="47">
        <v>13</v>
      </c>
      <c r="E67" s="42" t="s">
        <v>54</v>
      </c>
      <c r="F67" s="48">
        <v>200</v>
      </c>
      <c r="G67" s="49">
        <f>G68</f>
        <v>176.3</v>
      </c>
    </row>
    <row r="68" spans="1:10" ht="66" customHeight="1" x14ac:dyDescent="0.25">
      <c r="A68" s="50" t="s">
        <v>31</v>
      </c>
      <c r="B68" s="7">
        <v>930</v>
      </c>
      <c r="C68" s="8" t="s">
        <v>9</v>
      </c>
      <c r="D68" s="8">
        <v>13</v>
      </c>
      <c r="E68" s="42" t="s">
        <v>54</v>
      </c>
      <c r="F68" s="7">
        <v>240</v>
      </c>
      <c r="G68" s="53">
        <v>176.3</v>
      </c>
    </row>
    <row r="69" spans="1:10" s="81" customFormat="1" ht="28.5" hidden="1" x14ac:dyDescent="0.2">
      <c r="A69" s="65" t="s">
        <v>55</v>
      </c>
      <c r="B69" s="38">
        <v>930</v>
      </c>
      <c r="C69" s="38" t="s">
        <v>9</v>
      </c>
      <c r="D69" s="38">
        <v>13</v>
      </c>
      <c r="E69" s="38" t="s">
        <v>56</v>
      </c>
      <c r="F69" s="38"/>
      <c r="G69" s="40">
        <f>G70</f>
        <v>0</v>
      </c>
    </row>
    <row r="70" spans="1:10" ht="15.75" hidden="1" x14ac:dyDescent="0.25">
      <c r="A70" s="45" t="s">
        <v>36</v>
      </c>
      <c r="B70" s="46">
        <v>930</v>
      </c>
      <c r="C70" s="47" t="s">
        <v>9</v>
      </c>
      <c r="D70" s="47">
        <v>13</v>
      </c>
      <c r="E70" s="42" t="s">
        <v>57</v>
      </c>
      <c r="F70" s="48">
        <v>800</v>
      </c>
      <c r="G70" s="49">
        <f>G71</f>
        <v>0</v>
      </c>
    </row>
    <row r="71" spans="1:10" ht="24" hidden="1" customHeight="1" x14ac:dyDescent="0.25">
      <c r="A71" s="50" t="s">
        <v>58</v>
      </c>
      <c r="B71" s="7">
        <v>930</v>
      </c>
      <c r="C71" s="8" t="s">
        <v>9</v>
      </c>
      <c r="D71" s="8">
        <v>13</v>
      </c>
      <c r="E71" s="42" t="s">
        <v>57</v>
      </c>
      <c r="F71" s="7">
        <v>850</v>
      </c>
      <c r="G71" s="53"/>
    </row>
    <row r="72" spans="1:10" ht="38.25" hidden="1" customHeight="1" x14ac:dyDescent="0.3">
      <c r="A72" s="22" t="s">
        <v>59</v>
      </c>
      <c r="B72" s="23">
        <v>930</v>
      </c>
      <c r="C72" s="24" t="s">
        <v>60</v>
      </c>
      <c r="D72" s="24" t="s">
        <v>10</v>
      </c>
      <c r="E72" s="23"/>
      <c r="F72" s="23"/>
      <c r="G72" s="25">
        <f t="shared" ref="G72:G74" si="1">G73</f>
        <v>0</v>
      </c>
    </row>
    <row r="73" spans="1:10" ht="54.75" hidden="1" customHeight="1" x14ac:dyDescent="0.25">
      <c r="A73" s="32" t="s">
        <v>61</v>
      </c>
      <c r="B73" s="33">
        <v>930</v>
      </c>
      <c r="C73" s="34" t="s">
        <v>60</v>
      </c>
      <c r="D73" s="34" t="s">
        <v>62</v>
      </c>
      <c r="E73" s="33"/>
      <c r="F73" s="35"/>
      <c r="G73" s="36">
        <f t="shared" si="1"/>
        <v>0</v>
      </c>
    </row>
    <row r="74" spans="1:10" ht="66" hidden="1" customHeight="1" x14ac:dyDescent="0.25">
      <c r="A74" s="65" t="s">
        <v>63</v>
      </c>
      <c r="B74" s="38">
        <v>930</v>
      </c>
      <c r="C74" s="38" t="s">
        <v>60</v>
      </c>
      <c r="D74" s="38" t="s">
        <v>62</v>
      </c>
      <c r="E74" s="38" t="s">
        <v>41</v>
      </c>
      <c r="F74" s="38"/>
      <c r="G74" s="82">
        <f t="shared" si="1"/>
        <v>0</v>
      </c>
    </row>
    <row r="75" spans="1:10" ht="124.5" hidden="1" customHeight="1" x14ac:dyDescent="0.25">
      <c r="A75" s="76" t="s">
        <v>64</v>
      </c>
      <c r="B75" s="77">
        <v>930</v>
      </c>
      <c r="C75" s="78" t="s">
        <v>60</v>
      </c>
      <c r="D75" s="78" t="s">
        <v>62</v>
      </c>
      <c r="E75" s="77" t="s">
        <v>65</v>
      </c>
      <c r="F75" s="77"/>
      <c r="G75" s="79">
        <f>G76</f>
        <v>0</v>
      </c>
    </row>
    <row r="76" spans="1:10" ht="87" hidden="1" customHeight="1" x14ac:dyDescent="0.25">
      <c r="A76" s="41" t="s">
        <v>66</v>
      </c>
      <c r="B76" s="42">
        <v>930</v>
      </c>
      <c r="C76" s="43" t="s">
        <v>60</v>
      </c>
      <c r="D76" s="43" t="s">
        <v>62</v>
      </c>
      <c r="E76" s="42" t="s">
        <v>67</v>
      </c>
      <c r="F76" s="7"/>
      <c r="G76" s="44">
        <f>G77</f>
        <v>0</v>
      </c>
    </row>
    <row r="77" spans="1:10" ht="67.5" hidden="1" customHeight="1" x14ac:dyDescent="0.25">
      <c r="A77" s="45" t="s">
        <v>68</v>
      </c>
      <c r="B77" s="46">
        <v>930</v>
      </c>
      <c r="C77" s="47" t="s">
        <v>60</v>
      </c>
      <c r="D77" s="47" t="s">
        <v>62</v>
      </c>
      <c r="E77" s="42" t="s">
        <v>67</v>
      </c>
      <c r="F77" s="48">
        <v>200</v>
      </c>
      <c r="G77" s="49">
        <f>G78</f>
        <v>0</v>
      </c>
    </row>
    <row r="78" spans="1:10" ht="30" hidden="1" x14ac:dyDescent="0.25">
      <c r="A78" s="50" t="s">
        <v>31</v>
      </c>
      <c r="B78" s="7">
        <v>930</v>
      </c>
      <c r="C78" s="8" t="s">
        <v>60</v>
      </c>
      <c r="D78" s="8" t="s">
        <v>62</v>
      </c>
      <c r="E78" s="42" t="s">
        <v>67</v>
      </c>
      <c r="F78" s="7">
        <v>240</v>
      </c>
      <c r="G78" s="53">
        <f>350-350</f>
        <v>0</v>
      </c>
    </row>
    <row r="79" spans="1:10" ht="37.5" x14ac:dyDescent="0.3">
      <c r="A79" s="22" t="s">
        <v>69</v>
      </c>
      <c r="B79" s="83">
        <v>930</v>
      </c>
      <c r="C79" s="83" t="s">
        <v>70</v>
      </c>
      <c r="D79" s="83" t="s">
        <v>10</v>
      </c>
      <c r="E79" s="83"/>
      <c r="F79" s="83"/>
      <c r="G79" s="84">
        <f>G80</f>
        <v>50003</v>
      </c>
      <c r="J79" s="85"/>
    </row>
    <row r="80" spans="1:10" ht="15.75" x14ac:dyDescent="0.25">
      <c r="A80" s="62" t="s">
        <v>71</v>
      </c>
      <c r="B80" s="62">
        <v>930</v>
      </c>
      <c r="C80" s="62" t="s">
        <v>70</v>
      </c>
      <c r="D80" s="62" t="s">
        <v>60</v>
      </c>
      <c r="E80" s="62"/>
      <c r="F80" s="62"/>
      <c r="G80" s="64">
        <f>G82</f>
        <v>50003</v>
      </c>
      <c r="J80" s="85"/>
    </row>
    <row r="81" spans="1:10" ht="42.75" x14ac:dyDescent="0.25">
      <c r="A81" s="65" t="s">
        <v>24</v>
      </c>
      <c r="B81" s="38">
        <v>930</v>
      </c>
      <c r="C81" s="38" t="s">
        <v>70</v>
      </c>
      <c r="D81" s="38" t="s">
        <v>60</v>
      </c>
      <c r="E81" s="38" t="s">
        <v>25</v>
      </c>
      <c r="F81" s="38"/>
      <c r="G81" s="40">
        <f>G82</f>
        <v>50003</v>
      </c>
      <c r="J81" s="85"/>
    </row>
    <row r="82" spans="1:10" ht="57" x14ac:dyDescent="0.25">
      <c r="A82" s="65" t="s">
        <v>26</v>
      </c>
      <c r="B82" s="38">
        <v>930</v>
      </c>
      <c r="C82" s="38" t="s">
        <v>70</v>
      </c>
      <c r="D82" s="38" t="s">
        <v>60</v>
      </c>
      <c r="E82" s="38" t="s">
        <v>27</v>
      </c>
      <c r="F82" s="38"/>
      <c r="G82" s="40">
        <f>G83+G86+G89+G92+G95+G98+G101+G104+G107+G110</f>
        <v>50003</v>
      </c>
      <c r="J82" s="85"/>
    </row>
    <row r="83" spans="1:10" ht="28.5" hidden="1" x14ac:dyDescent="0.25">
      <c r="A83" s="66" t="s">
        <v>72</v>
      </c>
      <c r="B83" s="60">
        <v>930</v>
      </c>
      <c r="C83" s="60" t="s">
        <v>70</v>
      </c>
      <c r="D83" s="60" t="s">
        <v>60</v>
      </c>
      <c r="E83" s="60" t="s">
        <v>73</v>
      </c>
      <c r="F83" s="60"/>
      <c r="G83" s="67">
        <f>G85</f>
        <v>0</v>
      </c>
      <c r="J83" s="85"/>
    </row>
    <row r="84" spans="1:10" ht="31.5" hidden="1" x14ac:dyDescent="0.25">
      <c r="A84" s="45" t="s">
        <v>68</v>
      </c>
      <c r="B84" s="48">
        <v>930</v>
      </c>
      <c r="C84" s="48" t="s">
        <v>70</v>
      </c>
      <c r="D84" s="48" t="s">
        <v>60</v>
      </c>
      <c r="E84" s="48" t="s">
        <v>73</v>
      </c>
      <c r="F84" s="48">
        <v>200</v>
      </c>
      <c r="G84" s="86">
        <f>G85</f>
        <v>0</v>
      </c>
      <c r="J84" s="85"/>
    </row>
    <row r="85" spans="1:10" ht="30" hidden="1" x14ac:dyDescent="0.25">
      <c r="A85" s="50" t="s">
        <v>31</v>
      </c>
      <c r="B85" s="87">
        <v>930</v>
      </c>
      <c r="C85" s="88" t="s">
        <v>70</v>
      </c>
      <c r="D85" s="88" t="s">
        <v>60</v>
      </c>
      <c r="E85" s="7" t="s">
        <v>73</v>
      </c>
      <c r="F85" s="7">
        <v>240</v>
      </c>
      <c r="G85" s="9">
        <v>0</v>
      </c>
      <c r="J85" s="85"/>
    </row>
    <row r="86" spans="1:10" ht="42.75" x14ac:dyDescent="0.25">
      <c r="A86" s="66" t="s">
        <v>74</v>
      </c>
      <c r="B86" s="60">
        <v>930</v>
      </c>
      <c r="C86" s="60" t="s">
        <v>70</v>
      </c>
      <c r="D86" s="60" t="s">
        <v>60</v>
      </c>
      <c r="E86" s="60" t="s">
        <v>75</v>
      </c>
      <c r="F86" s="60"/>
      <c r="G86" s="67">
        <f>G88</f>
        <v>2000</v>
      </c>
      <c r="J86" s="85"/>
    </row>
    <row r="87" spans="1:10" ht="31.5" x14ac:dyDescent="0.25">
      <c r="A87" s="45" t="s">
        <v>30</v>
      </c>
      <c r="B87" s="48">
        <v>930</v>
      </c>
      <c r="C87" s="48" t="s">
        <v>70</v>
      </c>
      <c r="D87" s="48" t="s">
        <v>60</v>
      </c>
      <c r="E87" s="48" t="s">
        <v>75</v>
      </c>
      <c r="F87" s="48">
        <v>200</v>
      </c>
      <c r="G87" s="86">
        <f>G88</f>
        <v>2000</v>
      </c>
      <c r="J87" s="85"/>
    </row>
    <row r="88" spans="1:10" ht="30" x14ac:dyDescent="0.25">
      <c r="A88" s="50" t="s">
        <v>31</v>
      </c>
      <c r="B88" s="87">
        <v>930</v>
      </c>
      <c r="C88" s="88" t="s">
        <v>70</v>
      </c>
      <c r="D88" s="88" t="s">
        <v>60</v>
      </c>
      <c r="E88" s="7" t="s">
        <v>75</v>
      </c>
      <c r="F88" s="7">
        <v>240</v>
      </c>
      <c r="G88" s="9">
        <v>2000</v>
      </c>
      <c r="J88" s="85"/>
    </row>
    <row r="89" spans="1:10" ht="28.5" x14ac:dyDescent="0.25">
      <c r="A89" s="66" t="s">
        <v>76</v>
      </c>
      <c r="B89" s="60">
        <v>930</v>
      </c>
      <c r="C89" s="60" t="s">
        <v>70</v>
      </c>
      <c r="D89" s="60" t="s">
        <v>60</v>
      </c>
      <c r="E89" s="60" t="s">
        <v>77</v>
      </c>
      <c r="F89" s="60"/>
      <c r="G89" s="67">
        <f>G91</f>
        <v>13803</v>
      </c>
      <c r="J89" s="85"/>
    </row>
    <row r="90" spans="1:10" ht="31.5" x14ac:dyDescent="0.25">
      <c r="A90" s="45" t="s">
        <v>30</v>
      </c>
      <c r="B90" s="48">
        <v>930</v>
      </c>
      <c r="C90" s="48" t="s">
        <v>70</v>
      </c>
      <c r="D90" s="48" t="s">
        <v>60</v>
      </c>
      <c r="E90" s="48" t="s">
        <v>77</v>
      </c>
      <c r="F90" s="48">
        <v>200</v>
      </c>
      <c r="G90" s="86">
        <f>G91</f>
        <v>13803</v>
      </c>
      <c r="J90" s="85"/>
    </row>
    <row r="91" spans="1:10" ht="30" x14ac:dyDescent="0.25">
      <c r="A91" s="50" t="s">
        <v>31</v>
      </c>
      <c r="B91" s="87">
        <v>930</v>
      </c>
      <c r="C91" s="88" t="s">
        <v>70</v>
      </c>
      <c r="D91" s="88" t="s">
        <v>60</v>
      </c>
      <c r="E91" s="7" t="s">
        <v>77</v>
      </c>
      <c r="F91" s="7">
        <v>240</v>
      </c>
      <c r="G91" s="9">
        <v>13803</v>
      </c>
      <c r="J91" s="85"/>
    </row>
    <row r="92" spans="1:10" ht="42.75" x14ac:dyDescent="0.25">
      <c r="A92" s="66" t="s">
        <v>78</v>
      </c>
      <c r="B92" s="60">
        <v>930</v>
      </c>
      <c r="C92" s="60" t="s">
        <v>70</v>
      </c>
      <c r="D92" s="60" t="s">
        <v>60</v>
      </c>
      <c r="E92" s="60" t="s">
        <v>79</v>
      </c>
      <c r="F92" s="60"/>
      <c r="G92" s="67">
        <f>G94</f>
        <v>9000</v>
      </c>
      <c r="J92" s="85"/>
    </row>
    <row r="93" spans="1:10" ht="31.5" x14ac:dyDescent="0.25">
      <c r="A93" s="45" t="s">
        <v>30</v>
      </c>
      <c r="B93" s="48">
        <v>930</v>
      </c>
      <c r="C93" s="48" t="s">
        <v>70</v>
      </c>
      <c r="D93" s="48" t="s">
        <v>60</v>
      </c>
      <c r="E93" s="48" t="s">
        <v>79</v>
      </c>
      <c r="F93" s="48">
        <v>200</v>
      </c>
      <c r="G93" s="86">
        <f>G94</f>
        <v>9000</v>
      </c>
      <c r="J93" s="85"/>
    </row>
    <row r="94" spans="1:10" ht="30" x14ac:dyDescent="0.25">
      <c r="A94" s="50" t="s">
        <v>31</v>
      </c>
      <c r="B94" s="87">
        <v>930</v>
      </c>
      <c r="C94" s="88" t="s">
        <v>70</v>
      </c>
      <c r="D94" s="88" t="s">
        <v>60</v>
      </c>
      <c r="E94" s="7" t="s">
        <v>79</v>
      </c>
      <c r="F94" s="7">
        <v>240</v>
      </c>
      <c r="G94" s="9">
        <v>9000</v>
      </c>
      <c r="J94" s="85"/>
    </row>
    <row r="95" spans="1:10" ht="42.75" x14ac:dyDescent="0.25">
      <c r="A95" s="66" t="s">
        <v>80</v>
      </c>
      <c r="B95" s="60">
        <v>930</v>
      </c>
      <c r="C95" s="60" t="s">
        <v>70</v>
      </c>
      <c r="D95" s="60" t="s">
        <v>60</v>
      </c>
      <c r="E95" s="60" t="s">
        <v>81</v>
      </c>
      <c r="F95" s="60"/>
      <c r="G95" s="67">
        <f>G97</f>
        <v>1000</v>
      </c>
      <c r="J95" s="85"/>
    </row>
    <row r="96" spans="1:10" ht="31.5" x14ac:dyDescent="0.25">
      <c r="A96" s="45" t="s">
        <v>30</v>
      </c>
      <c r="B96" s="48">
        <v>930</v>
      </c>
      <c r="C96" s="48" t="s">
        <v>70</v>
      </c>
      <c r="D96" s="48" t="s">
        <v>60</v>
      </c>
      <c r="E96" s="48" t="s">
        <v>81</v>
      </c>
      <c r="F96" s="48">
        <v>200</v>
      </c>
      <c r="G96" s="86">
        <f>G97</f>
        <v>1000</v>
      </c>
      <c r="J96" s="85"/>
    </row>
    <row r="97" spans="1:10" ht="30" x14ac:dyDescent="0.25">
      <c r="A97" s="50" t="s">
        <v>31</v>
      </c>
      <c r="B97" s="87">
        <v>930</v>
      </c>
      <c r="C97" s="88" t="s">
        <v>70</v>
      </c>
      <c r="D97" s="88" t="s">
        <v>60</v>
      </c>
      <c r="E97" s="7" t="s">
        <v>81</v>
      </c>
      <c r="F97" s="7">
        <v>240</v>
      </c>
      <c r="G97" s="9">
        <v>1000</v>
      </c>
      <c r="J97" s="85"/>
    </row>
    <row r="98" spans="1:10" ht="42.75" x14ac:dyDescent="0.25">
      <c r="A98" s="66" t="s">
        <v>82</v>
      </c>
      <c r="B98" s="60">
        <v>930</v>
      </c>
      <c r="C98" s="60" t="s">
        <v>70</v>
      </c>
      <c r="D98" s="60" t="s">
        <v>60</v>
      </c>
      <c r="E98" s="60" t="s">
        <v>83</v>
      </c>
      <c r="F98" s="60"/>
      <c r="G98" s="67">
        <f>G100</f>
        <v>6000</v>
      </c>
      <c r="J98" s="85"/>
    </row>
    <row r="99" spans="1:10" ht="31.5" x14ac:dyDescent="0.25">
      <c r="A99" s="45" t="s">
        <v>30</v>
      </c>
      <c r="B99" s="48">
        <v>930</v>
      </c>
      <c r="C99" s="48" t="s">
        <v>70</v>
      </c>
      <c r="D99" s="48" t="s">
        <v>60</v>
      </c>
      <c r="E99" s="48" t="s">
        <v>83</v>
      </c>
      <c r="F99" s="48">
        <v>200</v>
      </c>
      <c r="G99" s="86">
        <f>G100</f>
        <v>6000</v>
      </c>
      <c r="J99" s="85"/>
    </row>
    <row r="100" spans="1:10" ht="30" x14ac:dyDescent="0.25">
      <c r="A100" s="50" t="s">
        <v>31</v>
      </c>
      <c r="B100" s="87">
        <v>930</v>
      </c>
      <c r="C100" s="88" t="s">
        <v>70</v>
      </c>
      <c r="D100" s="88" t="s">
        <v>60</v>
      </c>
      <c r="E100" s="7" t="s">
        <v>83</v>
      </c>
      <c r="F100" s="7">
        <v>240</v>
      </c>
      <c r="G100" s="9">
        <v>6000</v>
      </c>
      <c r="J100" s="85"/>
    </row>
    <row r="101" spans="1:10" ht="42.75" x14ac:dyDescent="0.25">
      <c r="A101" s="66" t="s">
        <v>84</v>
      </c>
      <c r="B101" s="60">
        <v>930</v>
      </c>
      <c r="C101" s="60" t="s">
        <v>70</v>
      </c>
      <c r="D101" s="60" t="s">
        <v>60</v>
      </c>
      <c r="E101" s="60" t="s">
        <v>85</v>
      </c>
      <c r="F101" s="60"/>
      <c r="G101" s="67">
        <f>G103</f>
        <v>6000</v>
      </c>
      <c r="J101" s="85"/>
    </row>
    <row r="102" spans="1:10" ht="31.5" x14ac:dyDescent="0.25">
      <c r="A102" s="45" t="s">
        <v>30</v>
      </c>
      <c r="B102" s="48">
        <v>930</v>
      </c>
      <c r="C102" s="48" t="s">
        <v>70</v>
      </c>
      <c r="D102" s="48" t="s">
        <v>60</v>
      </c>
      <c r="E102" s="48" t="s">
        <v>85</v>
      </c>
      <c r="F102" s="48">
        <v>200</v>
      </c>
      <c r="G102" s="86">
        <f>G103</f>
        <v>6000</v>
      </c>
      <c r="J102" s="85"/>
    </row>
    <row r="103" spans="1:10" ht="30" x14ac:dyDescent="0.25">
      <c r="A103" s="50" t="s">
        <v>31</v>
      </c>
      <c r="B103" s="87">
        <v>930</v>
      </c>
      <c r="C103" s="88" t="s">
        <v>70</v>
      </c>
      <c r="D103" s="88" t="s">
        <v>60</v>
      </c>
      <c r="E103" s="7" t="s">
        <v>85</v>
      </c>
      <c r="F103" s="7">
        <v>240</v>
      </c>
      <c r="G103" s="9">
        <v>6000</v>
      </c>
      <c r="J103" s="85"/>
    </row>
    <row r="104" spans="1:10" ht="28.5" x14ac:dyDescent="0.25">
      <c r="A104" s="66" t="s">
        <v>86</v>
      </c>
      <c r="B104" s="60">
        <v>930</v>
      </c>
      <c r="C104" s="60" t="s">
        <v>70</v>
      </c>
      <c r="D104" s="60" t="s">
        <v>60</v>
      </c>
      <c r="E104" s="60" t="s">
        <v>87</v>
      </c>
      <c r="F104" s="60"/>
      <c r="G104" s="67">
        <f>G106</f>
        <v>9000</v>
      </c>
      <c r="J104" s="85"/>
    </row>
    <row r="105" spans="1:10" ht="31.5" x14ac:dyDescent="0.25">
      <c r="A105" s="45" t="s">
        <v>30</v>
      </c>
      <c r="B105" s="48">
        <v>930</v>
      </c>
      <c r="C105" s="48" t="s">
        <v>70</v>
      </c>
      <c r="D105" s="48" t="s">
        <v>60</v>
      </c>
      <c r="E105" s="48" t="s">
        <v>87</v>
      </c>
      <c r="F105" s="48">
        <v>200</v>
      </c>
      <c r="G105" s="86">
        <f>G106</f>
        <v>9000</v>
      </c>
      <c r="J105" s="85"/>
    </row>
    <row r="106" spans="1:10" ht="30" x14ac:dyDescent="0.25">
      <c r="A106" s="50" t="s">
        <v>31</v>
      </c>
      <c r="B106" s="87">
        <v>930</v>
      </c>
      <c r="C106" s="88" t="s">
        <v>70</v>
      </c>
      <c r="D106" s="88" t="s">
        <v>60</v>
      </c>
      <c r="E106" s="7" t="s">
        <v>87</v>
      </c>
      <c r="F106" s="7">
        <v>240</v>
      </c>
      <c r="G106" s="9">
        <v>9000</v>
      </c>
      <c r="J106" s="85"/>
    </row>
    <row r="107" spans="1:10" ht="28.5" x14ac:dyDescent="0.25">
      <c r="A107" s="66" t="s">
        <v>88</v>
      </c>
      <c r="B107" s="42">
        <v>930</v>
      </c>
      <c r="C107" s="56" t="s">
        <v>70</v>
      </c>
      <c r="D107" s="56" t="s">
        <v>60</v>
      </c>
      <c r="E107" s="42" t="s">
        <v>89</v>
      </c>
      <c r="F107" s="7"/>
      <c r="G107" s="67">
        <f>G108</f>
        <v>3000</v>
      </c>
      <c r="J107" s="85"/>
    </row>
    <row r="108" spans="1:10" ht="31.5" x14ac:dyDescent="0.25">
      <c r="A108" s="45" t="s">
        <v>30</v>
      </c>
      <c r="B108" s="48">
        <v>930</v>
      </c>
      <c r="C108" s="48" t="s">
        <v>70</v>
      </c>
      <c r="D108" s="48" t="s">
        <v>60</v>
      </c>
      <c r="E108" s="48" t="s">
        <v>89</v>
      </c>
      <c r="F108" s="48">
        <v>200</v>
      </c>
      <c r="G108" s="86">
        <f>G109</f>
        <v>3000</v>
      </c>
      <c r="J108" s="85"/>
    </row>
    <row r="109" spans="1:10" ht="30" x14ac:dyDescent="0.25">
      <c r="A109" s="50" t="s">
        <v>31</v>
      </c>
      <c r="B109" s="87">
        <v>930</v>
      </c>
      <c r="C109" s="88" t="s">
        <v>70</v>
      </c>
      <c r="D109" s="88" t="s">
        <v>60</v>
      </c>
      <c r="E109" s="7" t="s">
        <v>89</v>
      </c>
      <c r="F109" s="7">
        <v>240</v>
      </c>
      <c r="G109" s="9">
        <v>3000</v>
      </c>
      <c r="J109" s="85"/>
    </row>
    <row r="110" spans="1:10" ht="28.5" x14ac:dyDescent="0.25">
      <c r="A110" s="66" t="s">
        <v>90</v>
      </c>
      <c r="B110" s="42">
        <v>930</v>
      </c>
      <c r="C110" s="56" t="s">
        <v>70</v>
      </c>
      <c r="D110" s="56" t="s">
        <v>60</v>
      </c>
      <c r="E110" s="42" t="s">
        <v>91</v>
      </c>
      <c r="F110" s="7"/>
      <c r="G110" s="67">
        <f>G111</f>
        <v>200</v>
      </c>
      <c r="J110" s="85"/>
    </row>
    <row r="111" spans="1:10" ht="31.5" x14ac:dyDescent="0.25">
      <c r="A111" s="45" t="s">
        <v>30</v>
      </c>
      <c r="B111" s="48">
        <v>930</v>
      </c>
      <c r="C111" s="48" t="s">
        <v>70</v>
      </c>
      <c r="D111" s="48" t="s">
        <v>60</v>
      </c>
      <c r="E111" s="48" t="s">
        <v>91</v>
      </c>
      <c r="F111" s="48">
        <v>200</v>
      </c>
      <c r="G111" s="86">
        <f>G112</f>
        <v>200</v>
      </c>
      <c r="J111" s="85"/>
    </row>
    <row r="112" spans="1:10" ht="30" x14ac:dyDescent="0.25">
      <c r="A112" s="50" t="s">
        <v>31</v>
      </c>
      <c r="B112" s="87">
        <v>930</v>
      </c>
      <c r="C112" s="88" t="s">
        <v>70</v>
      </c>
      <c r="D112" s="88" t="s">
        <v>60</v>
      </c>
      <c r="E112" s="7" t="s">
        <v>91</v>
      </c>
      <c r="F112" s="7">
        <v>240</v>
      </c>
      <c r="G112" s="9">
        <v>200</v>
      </c>
      <c r="J112" s="85"/>
    </row>
    <row r="113" spans="1:10" hidden="1" x14ac:dyDescent="0.25">
      <c r="A113" s="50"/>
      <c r="B113" s="42"/>
      <c r="C113" s="47"/>
      <c r="D113" s="47"/>
      <c r="E113" s="42"/>
      <c r="F113" s="7"/>
      <c r="G113" s="53"/>
    </row>
    <row r="114" spans="1:10" ht="15" customHeight="1" x14ac:dyDescent="0.25">
      <c r="A114" s="89" t="s">
        <v>92</v>
      </c>
      <c r="B114" s="90">
        <v>930</v>
      </c>
      <c r="C114" s="90" t="s">
        <v>93</v>
      </c>
      <c r="D114" s="90" t="s">
        <v>10</v>
      </c>
      <c r="E114" s="89"/>
      <c r="F114" s="89"/>
      <c r="G114" s="91">
        <f>G115</f>
        <v>2380</v>
      </c>
    </row>
    <row r="115" spans="1:10" ht="15" customHeight="1" x14ac:dyDescent="0.25">
      <c r="A115" s="92" t="s">
        <v>94</v>
      </c>
      <c r="B115" s="93">
        <v>930</v>
      </c>
      <c r="C115" s="94" t="s">
        <v>93</v>
      </c>
      <c r="D115" s="94" t="s">
        <v>9</v>
      </c>
      <c r="E115" s="93"/>
      <c r="F115" s="93"/>
      <c r="G115" s="95">
        <f>G116</f>
        <v>2380</v>
      </c>
    </row>
    <row r="116" spans="1:10" ht="42.75" x14ac:dyDescent="0.25">
      <c r="A116" s="37" t="s">
        <v>95</v>
      </c>
      <c r="B116" s="38">
        <v>930</v>
      </c>
      <c r="C116" s="39" t="s">
        <v>93</v>
      </c>
      <c r="D116" s="39" t="s">
        <v>9</v>
      </c>
      <c r="E116" s="38" t="s">
        <v>96</v>
      </c>
      <c r="F116" s="73"/>
      <c r="G116" s="40">
        <f>G117+G121</f>
        <v>2380</v>
      </c>
    </row>
    <row r="117" spans="1:10" ht="47.25" x14ac:dyDescent="0.25">
      <c r="A117" s="76" t="s">
        <v>97</v>
      </c>
      <c r="B117" s="77">
        <v>930</v>
      </c>
      <c r="C117" s="78" t="s">
        <v>93</v>
      </c>
      <c r="D117" s="78" t="s">
        <v>9</v>
      </c>
      <c r="E117" s="77" t="s">
        <v>98</v>
      </c>
      <c r="F117" s="77"/>
      <c r="G117" s="79">
        <f>G118</f>
        <v>1630</v>
      </c>
    </row>
    <row r="118" spans="1:10" ht="42.75" x14ac:dyDescent="0.25">
      <c r="A118" s="41" t="s">
        <v>99</v>
      </c>
      <c r="B118" s="42">
        <v>930</v>
      </c>
      <c r="C118" s="43" t="s">
        <v>93</v>
      </c>
      <c r="D118" s="43" t="s">
        <v>9</v>
      </c>
      <c r="E118" s="42" t="s">
        <v>100</v>
      </c>
      <c r="F118" s="7"/>
      <c r="G118" s="44">
        <f>G119</f>
        <v>1630</v>
      </c>
    </row>
    <row r="119" spans="1:10" ht="31.5" x14ac:dyDescent="0.25">
      <c r="A119" s="45" t="s">
        <v>30</v>
      </c>
      <c r="B119" s="46" t="s">
        <v>20</v>
      </c>
      <c r="C119" s="47" t="s">
        <v>93</v>
      </c>
      <c r="D119" s="47" t="s">
        <v>9</v>
      </c>
      <c r="E119" s="42" t="s">
        <v>100</v>
      </c>
      <c r="F119" s="48">
        <v>200</v>
      </c>
      <c r="G119" s="49">
        <f>G120</f>
        <v>1630</v>
      </c>
    </row>
    <row r="120" spans="1:10" ht="30" x14ac:dyDescent="0.25">
      <c r="A120" s="50" t="s">
        <v>31</v>
      </c>
      <c r="B120" s="7" t="s">
        <v>20</v>
      </c>
      <c r="C120" s="8" t="s">
        <v>93</v>
      </c>
      <c r="D120" s="8" t="s">
        <v>9</v>
      </c>
      <c r="E120" s="42" t="s">
        <v>100</v>
      </c>
      <c r="F120" s="7">
        <v>240</v>
      </c>
      <c r="G120" s="53">
        <f>1600+30</f>
        <v>1630</v>
      </c>
      <c r="J120" s="5" t="s">
        <v>151</v>
      </c>
    </row>
    <row r="121" spans="1:10" ht="47.25" x14ac:dyDescent="0.25">
      <c r="A121" s="76" t="s">
        <v>101</v>
      </c>
      <c r="B121" s="77">
        <v>930</v>
      </c>
      <c r="C121" s="78" t="s">
        <v>93</v>
      </c>
      <c r="D121" s="78" t="s">
        <v>9</v>
      </c>
      <c r="E121" s="77" t="s">
        <v>102</v>
      </c>
      <c r="F121" s="77"/>
      <c r="G121" s="79">
        <f>G122</f>
        <v>750</v>
      </c>
    </row>
    <row r="122" spans="1:10" ht="42.75" x14ac:dyDescent="0.25">
      <c r="A122" s="41" t="s">
        <v>103</v>
      </c>
      <c r="B122" s="42" t="s">
        <v>20</v>
      </c>
      <c r="C122" s="43" t="s">
        <v>93</v>
      </c>
      <c r="D122" s="43" t="s">
        <v>9</v>
      </c>
      <c r="E122" s="42" t="s">
        <v>104</v>
      </c>
      <c r="F122" s="7"/>
      <c r="G122" s="44">
        <f>G123</f>
        <v>750</v>
      </c>
    </row>
    <row r="123" spans="1:10" ht="31.5" x14ac:dyDescent="0.25">
      <c r="A123" s="45" t="s">
        <v>30</v>
      </c>
      <c r="B123" s="46" t="s">
        <v>20</v>
      </c>
      <c r="C123" s="47" t="s">
        <v>93</v>
      </c>
      <c r="D123" s="47" t="s">
        <v>9</v>
      </c>
      <c r="E123" s="42" t="s">
        <v>104</v>
      </c>
      <c r="F123" s="48">
        <v>200</v>
      </c>
      <c r="G123" s="49">
        <f>G124</f>
        <v>750</v>
      </c>
    </row>
    <row r="124" spans="1:10" ht="30" x14ac:dyDescent="0.25">
      <c r="A124" s="50" t="s">
        <v>31</v>
      </c>
      <c r="B124" s="7" t="s">
        <v>20</v>
      </c>
      <c r="C124" s="8" t="s">
        <v>93</v>
      </c>
      <c r="D124" s="8" t="s">
        <v>9</v>
      </c>
      <c r="E124" s="42" t="s">
        <v>104</v>
      </c>
      <c r="F124" s="7">
        <v>240</v>
      </c>
      <c r="G124" s="53">
        <v>750</v>
      </c>
    </row>
    <row r="125" spans="1:10" x14ac:dyDescent="0.25">
      <c r="A125" s="89" t="s">
        <v>105</v>
      </c>
      <c r="B125" s="90">
        <v>930</v>
      </c>
      <c r="C125" s="90" t="s">
        <v>106</v>
      </c>
      <c r="D125" s="90" t="s">
        <v>10</v>
      </c>
      <c r="E125" s="89"/>
      <c r="F125" s="89"/>
      <c r="G125" s="91">
        <f>G126</f>
        <v>543.79999999999995</v>
      </c>
    </row>
    <row r="126" spans="1:10" x14ac:dyDescent="0.25">
      <c r="A126" s="96" t="s">
        <v>107</v>
      </c>
      <c r="B126" s="97">
        <v>930</v>
      </c>
      <c r="C126" s="98" t="s">
        <v>106</v>
      </c>
      <c r="D126" s="98" t="s">
        <v>9</v>
      </c>
      <c r="E126" s="97"/>
      <c r="F126" s="97"/>
      <c r="G126" s="99">
        <f>G127</f>
        <v>543.79999999999995</v>
      </c>
    </row>
    <row r="127" spans="1:10" ht="57" x14ac:dyDescent="0.25">
      <c r="A127" s="37" t="s">
        <v>150</v>
      </c>
      <c r="B127" s="38">
        <v>930</v>
      </c>
      <c r="C127" s="39" t="s">
        <v>106</v>
      </c>
      <c r="D127" s="39" t="s">
        <v>9</v>
      </c>
      <c r="E127" s="38" t="s">
        <v>108</v>
      </c>
      <c r="F127" s="73"/>
      <c r="G127" s="40">
        <f>G128</f>
        <v>543.79999999999995</v>
      </c>
      <c r="J127" s="21"/>
    </row>
    <row r="128" spans="1:10" ht="42.75" x14ac:dyDescent="0.25">
      <c r="A128" s="41" t="s">
        <v>109</v>
      </c>
      <c r="B128" s="42">
        <v>930</v>
      </c>
      <c r="C128" s="43" t="s">
        <v>106</v>
      </c>
      <c r="D128" s="43" t="s">
        <v>9</v>
      </c>
      <c r="E128" s="42" t="s">
        <v>110</v>
      </c>
      <c r="F128" s="7"/>
      <c r="G128" s="44">
        <f>G129</f>
        <v>543.79999999999995</v>
      </c>
      <c r="J128" s="21"/>
    </row>
    <row r="129" spans="1:10" ht="31.5" x14ac:dyDescent="0.25">
      <c r="A129" s="45" t="s">
        <v>30</v>
      </c>
      <c r="B129" s="46" t="s">
        <v>20</v>
      </c>
      <c r="C129" s="47" t="s">
        <v>106</v>
      </c>
      <c r="D129" s="47" t="s">
        <v>9</v>
      </c>
      <c r="E129" s="42" t="s">
        <v>110</v>
      </c>
      <c r="F129" s="48">
        <v>200</v>
      </c>
      <c r="G129" s="49">
        <f>G130</f>
        <v>543.79999999999995</v>
      </c>
    </row>
    <row r="130" spans="1:10" ht="30" x14ac:dyDescent="0.25">
      <c r="A130" s="50" t="s">
        <v>31</v>
      </c>
      <c r="B130" s="46" t="s">
        <v>20</v>
      </c>
      <c r="C130" s="47" t="s">
        <v>106</v>
      </c>
      <c r="D130" s="47" t="s">
        <v>9</v>
      </c>
      <c r="E130" s="42" t="s">
        <v>110</v>
      </c>
      <c r="F130" s="7">
        <v>240</v>
      </c>
      <c r="G130" s="53">
        <f>483.8+60</f>
        <v>543.79999999999995</v>
      </c>
    </row>
    <row r="131" spans="1:10" ht="36.75" customHeight="1" x14ac:dyDescent="0.25">
      <c r="A131" s="15" t="s">
        <v>111</v>
      </c>
      <c r="B131" s="100">
        <v>931</v>
      </c>
      <c r="C131" s="101"/>
      <c r="D131" s="101"/>
      <c r="E131" s="100"/>
      <c r="F131" s="102"/>
      <c r="G131" s="103">
        <f>G133</f>
        <v>2877.7000000000003</v>
      </c>
      <c r="J131" s="21"/>
    </row>
    <row r="132" spans="1:10" ht="18.75" x14ac:dyDescent="0.3">
      <c r="A132" s="22" t="s">
        <v>8</v>
      </c>
      <c r="B132" s="23">
        <v>931</v>
      </c>
      <c r="C132" s="24" t="s">
        <v>9</v>
      </c>
      <c r="D132" s="24" t="s">
        <v>10</v>
      </c>
      <c r="E132" s="23"/>
      <c r="F132" s="23"/>
      <c r="G132" s="104">
        <f>G133</f>
        <v>2877.7000000000003</v>
      </c>
    </row>
    <row r="133" spans="1:10" ht="29.25" customHeight="1" x14ac:dyDescent="0.25">
      <c r="A133" s="37" t="s">
        <v>112</v>
      </c>
      <c r="B133" s="38">
        <v>931</v>
      </c>
      <c r="C133" s="39" t="s">
        <v>9</v>
      </c>
      <c r="D133" s="39" t="s">
        <v>60</v>
      </c>
      <c r="E133" s="38" t="s">
        <v>113</v>
      </c>
      <c r="F133" s="73"/>
      <c r="G133" s="40">
        <f>G134</f>
        <v>2877.7000000000003</v>
      </c>
    </row>
    <row r="134" spans="1:10" ht="30" x14ac:dyDescent="0.25">
      <c r="A134" s="54" t="s">
        <v>114</v>
      </c>
      <c r="B134" s="105">
        <v>931</v>
      </c>
      <c r="C134" s="106" t="s">
        <v>9</v>
      </c>
      <c r="D134" s="106" t="s">
        <v>60</v>
      </c>
      <c r="E134" s="105" t="s">
        <v>115</v>
      </c>
      <c r="F134" s="107"/>
      <c r="G134" s="57">
        <f>G136+G138+G143</f>
        <v>2877.7000000000003</v>
      </c>
    </row>
    <row r="135" spans="1:10" hidden="1" x14ac:dyDescent="0.25">
      <c r="A135" s="54"/>
      <c r="B135" s="105"/>
      <c r="C135" s="56"/>
      <c r="D135" s="56"/>
      <c r="E135" s="60"/>
      <c r="F135" s="7"/>
      <c r="G135" s="57"/>
      <c r="I135" s="21"/>
    </row>
    <row r="136" spans="1:10" ht="63" x14ac:dyDescent="0.25">
      <c r="A136" s="45" t="s">
        <v>19</v>
      </c>
      <c r="B136" s="108" t="s">
        <v>116</v>
      </c>
      <c r="C136" s="47" t="s">
        <v>9</v>
      </c>
      <c r="D136" s="47" t="s">
        <v>60</v>
      </c>
      <c r="E136" s="60" t="s">
        <v>115</v>
      </c>
      <c r="F136" s="48">
        <v>100</v>
      </c>
      <c r="G136" s="49">
        <f>G137</f>
        <v>2143.2000000000003</v>
      </c>
      <c r="J136" s="21"/>
    </row>
    <row r="137" spans="1:10" ht="31.5" x14ac:dyDescent="0.25">
      <c r="A137" s="58" t="s">
        <v>21</v>
      </c>
      <c r="B137" s="51" t="s">
        <v>116</v>
      </c>
      <c r="C137" s="8" t="s">
        <v>9</v>
      </c>
      <c r="D137" s="8" t="s">
        <v>60</v>
      </c>
      <c r="E137" s="60" t="s">
        <v>115</v>
      </c>
      <c r="F137" s="7">
        <v>120</v>
      </c>
      <c r="G137" s="53">
        <f>1046.9+767+329.3</f>
        <v>2143.2000000000003</v>
      </c>
    </row>
    <row r="138" spans="1:10" ht="31.5" x14ac:dyDescent="0.25">
      <c r="A138" s="45" t="s">
        <v>30</v>
      </c>
      <c r="B138" s="46" t="s">
        <v>116</v>
      </c>
      <c r="C138" s="47" t="s">
        <v>9</v>
      </c>
      <c r="D138" s="47" t="s">
        <v>60</v>
      </c>
      <c r="E138" s="60" t="s">
        <v>115</v>
      </c>
      <c r="F138" s="48">
        <v>200</v>
      </c>
      <c r="G138" s="49">
        <f>G142</f>
        <v>729.5</v>
      </c>
    </row>
    <row r="139" spans="1:10" ht="30" hidden="1" x14ac:dyDescent="0.25">
      <c r="A139" s="50" t="s">
        <v>31</v>
      </c>
      <c r="B139" s="51"/>
      <c r="C139" s="8" t="s">
        <v>9</v>
      </c>
      <c r="D139" s="8" t="s">
        <v>60</v>
      </c>
      <c r="E139" s="60" t="s">
        <v>115</v>
      </c>
      <c r="F139" s="7">
        <v>244</v>
      </c>
      <c r="G139" s="53"/>
    </row>
    <row r="140" spans="1:10" ht="8.25" hidden="1" customHeight="1" x14ac:dyDescent="0.25">
      <c r="A140" s="50"/>
      <c r="B140" s="7"/>
      <c r="C140" s="8"/>
      <c r="D140" s="8"/>
      <c r="E140" s="60" t="s">
        <v>115</v>
      </c>
      <c r="F140" s="7"/>
      <c r="G140" s="53"/>
    </row>
    <row r="141" spans="1:10" ht="30" hidden="1" x14ac:dyDescent="0.25">
      <c r="A141" s="54" t="s">
        <v>117</v>
      </c>
      <c r="B141" s="55"/>
      <c r="C141" s="56" t="s">
        <v>9</v>
      </c>
      <c r="D141" s="56" t="s">
        <v>60</v>
      </c>
      <c r="E141" s="60" t="s">
        <v>115</v>
      </c>
      <c r="F141" s="7"/>
      <c r="G141" s="57">
        <v>0</v>
      </c>
    </row>
    <row r="142" spans="1:10" ht="31.5" x14ac:dyDescent="0.25">
      <c r="A142" s="45" t="s">
        <v>31</v>
      </c>
      <c r="B142" s="46" t="s">
        <v>116</v>
      </c>
      <c r="C142" s="47" t="s">
        <v>9</v>
      </c>
      <c r="D142" s="47" t="s">
        <v>60</v>
      </c>
      <c r="E142" s="60" t="s">
        <v>115</v>
      </c>
      <c r="F142" s="48">
        <v>240</v>
      </c>
      <c r="G142" s="49">
        <f>212.5+517</f>
        <v>729.5</v>
      </c>
    </row>
    <row r="143" spans="1:10" ht="15.75" x14ac:dyDescent="0.25">
      <c r="A143" s="45" t="s">
        <v>36</v>
      </c>
      <c r="B143" s="46" t="s">
        <v>116</v>
      </c>
      <c r="C143" s="47" t="s">
        <v>9</v>
      </c>
      <c r="D143" s="47" t="s">
        <v>60</v>
      </c>
      <c r="E143" s="42" t="s">
        <v>115</v>
      </c>
      <c r="F143" s="48">
        <v>800</v>
      </c>
      <c r="G143" s="49">
        <f>G144</f>
        <v>5</v>
      </c>
    </row>
    <row r="144" spans="1:10" x14ac:dyDescent="0.25">
      <c r="A144" s="50" t="s">
        <v>37</v>
      </c>
      <c r="B144" s="7" t="s">
        <v>116</v>
      </c>
      <c r="C144" s="8" t="s">
        <v>9</v>
      </c>
      <c r="D144" s="8" t="s">
        <v>60</v>
      </c>
      <c r="E144" s="42" t="s">
        <v>115</v>
      </c>
      <c r="F144" s="7">
        <v>850</v>
      </c>
      <c r="G144" s="53">
        <v>5</v>
      </c>
    </row>
    <row r="145" spans="1:10" ht="28.5" customHeight="1" x14ac:dyDescent="0.25">
      <c r="A145" s="109" t="s">
        <v>118</v>
      </c>
      <c r="B145" s="110"/>
      <c r="C145" s="111"/>
      <c r="D145" s="111"/>
      <c r="E145" s="110"/>
      <c r="F145" s="110"/>
      <c r="G145" s="112">
        <f>G131+G11</f>
        <v>71062.8</v>
      </c>
      <c r="J145" s="21"/>
    </row>
    <row r="146" spans="1:10" s="113" customFormat="1" ht="45" hidden="1" x14ac:dyDescent="0.25">
      <c r="A146" s="54" t="s">
        <v>119</v>
      </c>
      <c r="B146" s="55"/>
      <c r="C146" s="56" t="s">
        <v>9</v>
      </c>
      <c r="D146" s="56" t="s">
        <v>23</v>
      </c>
      <c r="E146" s="55">
        <v>73</v>
      </c>
      <c r="F146" s="55"/>
      <c r="G146" s="57">
        <v>0</v>
      </c>
    </row>
    <row r="147" spans="1:10" ht="47.25" hidden="1" x14ac:dyDescent="0.25">
      <c r="A147" s="45" t="s">
        <v>31</v>
      </c>
      <c r="B147" s="46"/>
      <c r="C147" s="47" t="s">
        <v>9</v>
      </c>
      <c r="D147" s="47" t="s">
        <v>23</v>
      </c>
      <c r="E147" s="48">
        <v>73</v>
      </c>
      <c r="F147" s="48">
        <v>240</v>
      </c>
      <c r="G147" s="49">
        <v>0</v>
      </c>
    </row>
    <row r="148" spans="1:10" ht="47.25" hidden="1" x14ac:dyDescent="0.25">
      <c r="A148" s="58" t="s">
        <v>120</v>
      </c>
      <c r="B148" s="51"/>
      <c r="C148" s="8" t="s">
        <v>9</v>
      </c>
      <c r="D148" s="8" t="s">
        <v>23</v>
      </c>
      <c r="E148" s="7">
        <v>73</v>
      </c>
      <c r="F148" s="7">
        <v>243</v>
      </c>
      <c r="G148" s="53"/>
    </row>
    <row r="149" spans="1:10" ht="47.25" hidden="1" x14ac:dyDescent="0.25">
      <c r="A149" s="58" t="s">
        <v>121</v>
      </c>
      <c r="B149" s="51"/>
      <c r="C149" s="8" t="s">
        <v>9</v>
      </c>
      <c r="D149" s="8" t="s">
        <v>23</v>
      </c>
      <c r="E149" s="7">
        <v>73</v>
      </c>
      <c r="F149" s="7">
        <v>244</v>
      </c>
      <c r="G149" s="53"/>
    </row>
    <row r="150" spans="1:10" ht="9.75" hidden="1" customHeight="1" x14ac:dyDescent="0.25">
      <c r="A150" s="45"/>
      <c r="B150" s="46"/>
      <c r="C150" s="8"/>
      <c r="D150" s="8"/>
      <c r="E150" s="7"/>
      <c r="F150" s="7"/>
      <c r="G150" s="53"/>
    </row>
    <row r="151" spans="1:10" ht="42.75" hidden="1" x14ac:dyDescent="0.25">
      <c r="A151" s="37" t="s">
        <v>122</v>
      </c>
      <c r="B151" s="38"/>
      <c r="C151" s="39" t="s">
        <v>9</v>
      </c>
      <c r="D151" s="39" t="s">
        <v>23</v>
      </c>
      <c r="E151" s="38">
        <v>75</v>
      </c>
      <c r="F151" s="73"/>
      <c r="G151" s="40">
        <v>0</v>
      </c>
    </row>
    <row r="152" spans="1:10" ht="71.25" hidden="1" x14ac:dyDescent="0.25">
      <c r="A152" s="41" t="s">
        <v>123</v>
      </c>
      <c r="B152" s="42"/>
      <c r="C152" s="43" t="s">
        <v>9</v>
      </c>
      <c r="D152" s="43" t="s">
        <v>23</v>
      </c>
      <c r="E152" s="42">
        <v>75</v>
      </c>
      <c r="F152" s="42"/>
      <c r="G152" s="44">
        <v>0</v>
      </c>
    </row>
    <row r="153" spans="1:10" s="113" customFormat="1" ht="45" hidden="1" x14ac:dyDescent="0.25">
      <c r="A153" s="54" t="s">
        <v>124</v>
      </c>
      <c r="B153" s="55"/>
      <c r="C153" s="56" t="s">
        <v>9</v>
      </c>
      <c r="D153" s="56" t="s">
        <v>23</v>
      </c>
      <c r="E153" s="55">
        <v>75</v>
      </c>
      <c r="F153" s="55"/>
      <c r="G153" s="57">
        <v>0</v>
      </c>
    </row>
    <row r="154" spans="1:10" ht="31.5" hidden="1" x14ac:dyDescent="0.25">
      <c r="A154" s="45" t="s">
        <v>21</v>
      </c>
      <c r="B154" s="46"/>
      <c r="C154" s="47" t="s">
        <v>9</v>
      </c>
      <c r="D154" s="47" t="s">
        <v>23</v>
      </c>
      <c r="E154" s="48">
        <v>75</v>
      </c>
      <c r="F154" s="48">
        <v>120</v>
      </c>
      <c r="G154" s="53">
        <v>0</v>
      </c>
    </row>
    <row r="155" spans="1:10" ht="47.25" hidden="1" x14ac:dyDescent="0.25">
      <c r="A155" s="58" t="s">
        <v>125</v>
      </c>
      <c r="B155" s="51"/>
      <c r="C155" s="8" t="s">
        <v>9</v>
      </c>
      <c r="D155" s="8" t="s">
        <v>23</v>
      </c>
      <c r="E155" s="7">
        <v>75</v>
      </c>
      <c r="F155" s="7">
        <v>121</v>
      </c>
      <c r="G155" s="53"/>
    </row>
    <row r="156" spans="1:10" ht="47.25" hidden="1" x14ac:dyDescent="0.25">
      <c r="A156" s="45" t="s">
        <v>31</v>
      </c>
      <c r="B156" s="46"/>
      <c r="C156" s="47" t="s">
        <v>9</v>
      </c>
      <c r="D156" s="47" t="s">
        <v>23</v>
      </c>
      <c r="E156" s="48">
        <v>75</v>
      </c>
      <c r="F156" s="48">
        <v>240</v>
      </c>
      <c r="G156" s="49">
        <v>0</v>
      </c>
    </row>
    <row r="157" spans="1:10" ht="47.25" hidden="1" x14ac:dyDescent="0.25">
      <c r="A157" s="58" t="s">
        <v>121</v>
      </c>
      <c r="B157" s="51"/>
      <c r="C157" s="8" t="s">
        <v>9</v>
      </c>
      <c r="D157" s="8" t="s">
        <v>23</v>
      </c>
      <c r="E157" s="7">
        <v>75</v>
      </c>
      <c r="F157" s="7">
        <v>244</v>
      </c>
      <c r="G157" s="53"/>
    </row>
    <row r="158" spans="1:10" hidden="1" x14ac:dyDescent="0.25">
      <c r="A158" s="50"/>
      <c r="B158" s="7"/>
      <c r="C158" s="8"/>
      <c r="D158" s="8"/>
      <c r="E158" s="7"/>
      <c r="F158" s="7"/>
      <c r="G158" s="53"/>
    </row>
    <row r="159" spans="1:10" ht="15.75" hidden="1" x14ac:dyDescent="0.25">
      <c r="A159" s="61" t="s">
        <v>126</v>
      </c>
      <c r="B159" s="62"/>
      <c r="C159" s="63" t="s">
        <v>9</v>
      </c>
      <c r="D159" s="63" t="s">
        <v>106</v>
      </c>
      <c r="E159" s="62"/>
      <c r="F159" s="62"/>
      <c r="G159" s="114">
        <v>0</v>
      </c>
    </row>
    <row r="160" spans="1:10" ht="28.5" hidden="1" customHeight="1" x14ac:dyDescent="0.25">
      <c r="A160" s="37" t="s">
        <v>127</v>
      </c>
      <c r="B160" s="38"/>
      <c r="C160" s="39" t="s">
        <v>9</v>
      </c>
      <c r="D160" s="39" t="s">
        <v>106</v>
      </c>
      <c r="E160" s="38">
        <v>74</v>
      </c>
      <c r="F160" s="73"/>
      <c r="G160" s="40">
        <v>0</v>
      </c>
    </row>
    <row r="161" spans="1:8" ht="28.5" hidden="1" x14ac:dyDescent="0.25">
      <c r="A161" s="41" t="s">
        <v>128</v>
      </c>
      <c r="B161" s="42"/>
      <c r="C161" s="43" t="s">
        <v>9</v>
      </c>
      <c r="D161" s="43" t="s">
        <v>106</v>
      </c>
      <c r="E161" s="42">
        <v>74</v>
      </c>
      <c r="F161" s="42"/>
      <c r="G161" s="44">
        <v>0</v>
      </c>
    </row>
    <row r="162" spans="1:8" s="113" customFormat="1" ht="30" hidden="1" x14ac:dyDescent="0.25">
      <c r="A162" s="54" t="s">
        <v>128</v>
      </c>
      <c r="B162" s="55"/>
      <c r="C162" s="56" t="s">
        <v>9</v>
      </c>
      <c r="D162" s="56" t="s">
        <v>106</v>
      </c>
      <c r="E162" s="55">
        <v>74</v>
      </c>
      <c r="F162" s="55"/>
      <c r="G162" s="57">
        <v>0</v>
      </c>
    </row>
    <row r="163" spans="1:8" ht="15.75" hidden="1" x14ac:dyDescent="0.25">
      <c r="A163" s="45" t="s">
        <v>129</v>
      </c>
      <c r="B163" s="46"/>
      <c r="C163" s="47" t="s">
        <v>9</v>
      </c>
      <c r="D163" s="47" t="s">
        <v>106</v>
      </c>
      <c r="E163" s="48">
        <v>74</v>
      </c>
      <c r="F163" s="48">
        <v>870</v>
      </c>
      <c r="G163" s="53"/>
    </row>
    <row r="164" spans="1:8" x14ac:dyDescent="0.25">
      <c r="H164" s="21"/>
    </row>
    <row r="165" spans="1:8" ht="18.75" x14ac:dyDescent="0.3">
      <c r="A165" s="115" t="s">
        <v>130</v>
      </c>
      <c r="B165" s="116"/>
      <c r="C165" s="116"/>
      <c r="D165" s="116"/>
      <c r="E165" s="116"/>
      <c r="H165" s="21"/>
    </row>
    <row r="166" spans="1:8" ht="30" customHeight="1" x14ac:dyDescent="0.25">
      <c r="A166" s="156" t="s">
        <v>131</v>
      </c>
      <c r="B166" s="157"/>
      <c r="C166" s="157"/>
      <c r="D166" s="157"/>
      <c r="E166" s="157"/>
      <c r="F166" s="157"/>
      <c r="G166" s="157"/>
    </row>
  </sheetData>
  <mergeCells count="3">
    <mergeCell ref="E2:G3"/>
    <mergeCell ref="A8:G8"/>
    <mergeCell ref="A166:G166"/>
  </mergeCells>
  <pageMargins left="0.70866141732283472" right="0.31496062992125984" top="0.15748031496062992" bottom="0.15748031496062992" header="0.31496062992125984" footer="0.31496062992125984"/>
  <pageSetup paperSize="9" scale="48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6</vt:lpstr>
      <vt:lpstr>приложение 4</vt:lpstr>
      <vt:lpstr>приложение 3   </vt:lpstr>
      <vt:lpstr>'приложение 3   '!Заголовки_для_печати</vt:lpstr>
      <vt:lpstr>'приложение 4'!Заголовки_для_печати</vt:lpstr>
      <vt:lpstr>'приложение 6'!Заголовки_для_печати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2019-09-17T13:04:29Z</cp:lastPrinted>
  <dcterms:created xsi:type="dcterms:W3CDTF">2019-06-04T09:20:31Z</dcterms:created>
  <dcterms:modified xsi:type="dcterms:W3CDTF">2019-09-17T13:10:31Z</dcterms:modified>
</cp:coreProperties>
</file>