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ЕКТ БЮДЖЕТА 2018-2020\решение с приложениями\"/>
    </mc:Choice>
  </mc:AlternateContent>
  <bookViews>
    <workbookView xWindow="0" yWindow="0" windowWidth="28800" windowHeight="11835" activeTab="5"/>
  </bookViews>
  <sheets>
    <sheet name="приложение 1" sheetId="3" r:id="rId1"/>
    <sheet name="приложение 1.1" sheetId="4" r:id="rId2"/>
    <sheet name="приложение 3   " sheetId="2" r:id="rId3"/>
    <sheet name="приложение 3.1" sheetId="5" r:id="rId4"/>
    <sheet name="приложение 4" sheetId="1" r:id="rId5"/>
    <sheet name="приложение 4.1" sheetId="6" r:id="rId6"/>
  </sheets>
  <definedNames>
    <definedName name="_xlnm.Print_Titles" localSheetId="0">'приложение 1'!$4:$4</definedName>
    <definedName name="_xlnm.Print_Titles" localSheetId="1">'приложение 1.1'!$4:$4</definedName>
    <definedName name="_xlnm.Print_Titles" localSheetId="2">'приложение 3   '!$9:$9</definedName>
    <definedName name="_xlnm.Print_Titles" localSheetId="3">'приложение 3.1'!$9:$9</definedName>
    <definedName name="_xlnm.Print_Titles" localSheetId="4">'приложение 4'!$9:$9</definedName>
    <definedName name="_xlnm.Print_Titles" localSheetId="5">'приложение 4.1'!$9:$9</definedName>
    <definedName name="_xlnm.Print_Area" localSheetId="0">'приложение 1'!$A$1:$C$23</definedName>
    <definedName name="_xlnm.Print_Area" localSheetId="1">'приложение 1.1'!$A$1:$D$23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38" i="6" l="1"/>
  <c r="F38" i="6"/>
  <c r="G53" i="6"/>
  <c r="G52" i="6" s="1"/>
  <c r="F52" i="6"/>
  <c r="F53" i="6"/>
  <c r="H78" i="5" l="1"/>
  <c r="H51" i="5"/>
  <c r="H55" i="5"/>
  <c r="H69" i="5"/>
  <c r="H82" i="5"/>
  <c r="H88" i="5"/>
  <c r="G51" i="5"/>
  <c r="G55" i="5"/>
  <c r="G69" i="5"/>
  <c r="G78" i="5"/>
  <c r="G82" i="5"/>
  <c r="G88" i="5"/>
  <c r="H60" i="5"/>
  <c r="H61" i="5"/>
  <c r="G60" i="5"/>
  <c r="G61" i="5"/>
  <c r="G46" i="2"/>
  <c r="G88" i="2"/>
  <c r="G82" i="2"/>
  <c r="G17" i="6" l="1"/>
  <c r="G16" i="6" s="1"/>
  <c r="G15" i="6" s="1"/>
  <c r="G23" i="6"/>
  <c r="G27" i="6"/>
  <c r="G32" i="6"/>
  <c r="G34" i="6"/>
  <c r="G36" i="6"/>
  <c r="G42" i="6"/>
  <c r="G41" i="6" s="1"/>
  <c r="G40" i="6" s="1"/>
  <c r="G46" i="6"/>
  <c r="G45" i="6" s="1"/>
  <c r="G44" i="6" s="1"/>
  <c r="G50" i="6"/>
  <c r="G49" i="6" s="1"/>
  <c r="G48" i="6" s="1"/>
  <c r="G60" i="6"/>
  <c r="G59" i="6" s="1"/>
  <c r="G58" i="6" s="1"/>
  <c r="G57" i="6" s="1"/>
  <c r="G56" i="6" s="1"/>
  <c r="G55" i="6" s="1"/>
  <c r="G67" i="6"/>
  <c r="G66" i="6" s="1"/>
  <c r="G65" i="6" s="1"/>
  <c r="G71" i="6"/>
  <c r="G70" i="6" s="1"/>
  <c r="G69" i="6" s="1"/>
  <c r="G77" i="6"/>
  <c r="G76" i="6" s="1"/>
  <c r="G75" i="6" s="1"/>
  <c r="F77" i="6"/>
  <c r="F76" i="6" s="1"/>
  <c r="F75" i="6" s="1"/>
  <c r="F71" i="6"/>
  <c r="F70" i="6" s="1"/>
  <c r="F69" i="6" s="1"/>
  <c r="F67" i="6"/>
  <c r="F66" i="6" s="1"/>
  <c r="F65" i="6" s="1"/>
  <c r="F60" i="6"/>
  <c r="F59" i="6" s="1"/>
  <c r="F58" i="6" s="1"/>
  <c r="F57" i="6" s="1"/>
  <c r="F56" i="6" s="1"/>
  <c r="F55" i="6" s="1"/>
  <c r="F50" i="6"/>
  <c r="F49" i="6"/>
  <c r="F48" i="6" s="1"/>
  <c r="F46" i="6"/>
  <c r="F45" i="6" s="1"/>
  <c r="F44" i="6" s="1"/>
  <c r="F42" i="6"/>
  <c r="F41" i="6" s="1"/>
  <c r="F40" i="6" s="1"/>
  <c r="F36" i="6"/>
  <c r="F34" i="6"/>
  <c r="F32" i="6"/>
  <c r="F27" i="6"/>
  <c r="F25" i="6"/>
  <c r="F23" i="6"/>
  <c r="F17" i="6"/>
  <c r="F16" i="6"/>
  <c r="F15" i="6" s="1"/>
  <c r="H17" i="5"/>
  <c r="H16" i="5" s="1"/>
  <c r="H15" i="5" s="1"/>
  <c r="H18" i="5"/>
  <c r="H40" i="5"/>
  <c r="H42" i="5"/>
  <c r="H44" i="5"/>
  <c r="H50" i="5"/>
  <c r="H49" i="5" s="1"/>
  <c r="H48" i="5" s="1"/>
  <c r="H54" i="5"/>
  <c r="H53" i="5" s="1"/>
  <c r="H52" i="5" s="1"/>
  <c r="H58" i="5"/>
  <c r="H57" i="5" s="1"/>
  <c r="H56" i="5" s="1"/>
  <c r="H68" i="5"/>
  <c r="H67" i="5" s="1"/>
  <c r="H66" i="5" s="1"/>
  <c r="H65" i="5" s="1"/>
  <c r="H64" i="5" s="1"/>
  <c r="H63" i="5" s="1"/>
  <c r="H77" i="5"/>
  <c r="H76" i="5" s="1"/>
  <c r="H75" i="5" s="1"/>
  <c r="H81" i="5"/>
  <c r="H80" i="5" s="1"/>
  <c r="H79" i="5" s="1"/>
  <c r="H87" i="5"/>
  <c r="H86" i="5" s="1"/>
  <c r="H85" i="5" s="1"/>
  <c r="H84" i="5" s="1"/>
  <c r="H83" i="5" s="1"/>
  <c r="H94" i="5"/>
  <c r="H96" i="5"/>
  <c r="H101" i="5"/>
  <c r="G101" i="5"/>
  <c r="G96" i="5"/>
  <c r="G94" i="5"/>
  <c r="G93" i="5" s="1"/>
  <c r="G92" i="5" s="1"/>
  <c r="G91" i="5" s="1"/>
  <c r="G87" i="5"/>
  <c r="G86" i="5" s="1"/>
  <c r="G85" i="5" s="1"/>
  <c r="G84" i="5" s="1"/>
  <c r="G83" i="5" s="1"/>
  <c r="G81" i="5"/>
  <c r="G80" i="5" s="1"/>
  <c r="G79" i="5" s="1"/>
  <c r="G77" i="5"/>
  <c r="G76" i="5" s="1"/>
  <c r="G75" i="5" s="1"/>
  <c r="G74" i="5" s="1"/>
  <c r="G73" i="5" s="1"/>
  <c r="G72" i="5" s="1"/>
  <c r="G68" i="5"/>
  <c r="G67" i="5"/>
  <c r="G66" i="5" s="1"/>
  <c r="G65" i="5" s="1"/>
  <c r="G64" i="5" s="1"/>
  <c r="G63" i="5" s="1"/>
  <c r="G58" i="5"/>
  <c r="G57" i="5" s="1"/>
  <c r="G56" i="5" s="1"/>
  <c r="G54" i="5"/>
  <c r="G53" i="5" s="1"/>
  <c r="G52" i="5" s="1"/>
  <c r="G50" i="5"/>
  <c r="G49" i="5"/>
  <c r="G48" i="5" s="1"/>
  <c r="G44" i="5"/>
  <c r="G39" i="5" s="1"/>
  <c r="G38" i="5" s="1"/>
  <c r="G37" i="5" s="1"/>
  <c r="G42" i="5"/>
  <c r="G40" i="5"/>
  <c r="G18" i="5"/>
  <c r="G17" i="5"/>
  <c r="G16" i="5"/>
  <c r="G15" i="5" s="1"/>
  <c r="C20" i="4"/>
  <c r="C15" i="4"/>
  <c r="C14" i="4"/>
  <c r="C5" i="4"/>
  <c r="C6" i="4"/>
  <c r="C8" i="4"/>
  <c r="D18" i="4"/>
  <c r="D17" i="4"/>
  <c r="D15" i="4"/>
  <c r="D14" i="4"/>
  <c r="D9" i="4"/>
  <c r="D8" i="4"/>
  <c r="D6" i="4"/>
  <c r="D5" i="4"/>
  <c r="F60" i="1"/>
  <c r="F59" i="1"/>
  <c r="F58" i="1"/>
  <c r="F57" i="1"/>
  <c r="F56" i="1" s="1"/>
  <c r="F55" i="1" s="1"/>
  <c r="F38" i="1"/>
  <c r="F50" i="1"/>
  <c r="F49" i="1" s="1"/>
  <c r="F48" i="1" s="1"/>
  <c r="F46" i="1"/>
  <c r="F45" i="1"/>
  <c r="F44" i="1" s="1"/>
  <c r="F42" i="1"/>
  <c r="F41" i="1"/>
  <c r="F40" i="1"/>
  <c r="F39" i="1" s="1"/>
  <c r="C20" i="3"/>
  <c r="C14" i="3"/>
  <c r="C5" i="3"/>
  <c r="G13" i="2"/>
  <c r="G63" i="2"/>
  <c r="G64" i="2"/>
  <c r="G65" i="2"/>
  <c r="G67" i="2"/>
  <c r="G66" i="2" s="1"/>
  <c r="G68" i="2"/>
  <c r="G58" i="2"/>
  <c r="G57" i="2" s="1"/>
  <c r="G56" i="2" s="1"/>
  <c r="G53" i="2"/>
  <c r="G52" i="2" s="1"/>
  <c r="G54" i="2"/>
  <c r="G50" i="2"/>
  <c r="G49" i="2" s="1"/>
  <c r="G48" i="2" s="1"/>
  <c r="G18" i="2"/>
  <c r="C15" i="3"/>
  <c r="C17" i="3"/>
  <c r="C18" i="3"/>
  <c r="G64" i="6" l="1"/>
  <c r="G63" i="6" s="1"/>
  <c r="G62" i="6" s="1"/>
  <c r="G31" i="6"/>
  <c r="G30" i="6" s="1"/>
  <c r="G29" i="6" s="1"/>
  <c r="G22" i="6"/>
  <c r="G21" i="6" s="1"/>
  <c r="G20" i="6" s="1"/>
  <c r="G19" i="6" s="1"/>
  <c r="H39" i="5"/>
  <c r="H38" i="5" s="1"/>
  <c r="H37" i="5" s="1"/>
  <c r="H93" i="5"/>
  <c r="H92" i="5" s="1"/>
  <c r="H91" i="5" s="1"/>
  <c r="H90" i="5" s="1"/>
  <c r="G39" i="6"/>
  <c r="G14" i="6"/>
  <c r="G12" i="6" s="1"/>
  <c r="G74" i="6"/>
  <c r="G73" i="6"/>
  <c r="F22" i="6"/>
  <c r="F21" i="6" s="1"/>
  <c r="F20" i="6" s="1"/>
  <c r="F19" i="6" s="1"/>
  <c r="F39" i="6"/>
  <c r="F31" i="6"/>
  <c r="F30" i="6" s="1"/>
  <c r="F29" i="6" s="1"/>
  <c r="F14" i="6"/>
  <c r="F74" i="6"/>
  <c r="F73" i="6"/>
  <c r="F64" i="6"/>
  <c r="F63" i="6" s="1"/>
  <c r="F62" i="6" s="1"/>
  <c r="H89" i="5"/>
  <c r="H14" i="5"/>
  <c r="H13" i="5"/>
  <c r="H74" i="5"/>
  <c r="H73" i="5" s="1"/>
  <c r="H72" i="5" s="1"/>
  <c r="H47" i="5"/>
  <c r="H46" i="5" s="1"/>
  <c r="G14" i="5"/>
  <c r="G13" i="5"/>
  <c r="G89" i="5"/>
  <c r="G90" i="5"/>
  <c r="G47" i="5"/>
  <c r="G46" i="5" s="1"/>
  <c r="D20" i="4"/>
  <c r="G47" i="2"/>
  <c r="F27" i="1"/>
  <c r="F25" i="1"/>
  <c r="F23" i="1"/>
  <c r="F12" i="6" l="1"/>
  <c r="G13" i="6"/>
  <c r="H12" i="5"/>
  <c r="H11" i="5" s="1"/>
  <c r="G79" i="6"/>
  <c r="F13" i="6"/>
  <c r="F79" i="6"/>
  <c r="H103" i="5"/>
  <c r="G12" i="5"/>
  <c r="G11" i="5" s="1"/>
  <c r="F22" i="1"/>
  <c r="F21" i="1" s="1"/>
  <c r="F20" i="1" s="1"/>
  <c r="F19" i="1" s="1"/>
  <c r="G103" i="5" l="1"/>
  <c r="C6" i="3"/>
  <c r="C9" i="3"/>
  <c r="C8" i="3" s="1"/>
  <c r="G101" i="2" l="1"/>
  <c r="G96" i="2"/>
  <c r="G94" i="2"/>
  <c r="G87" i="2"/>
  <c r="G86" i="2" s="1"/>
  <c r="G85" i="2" s="1"/>
  <c r="G81" i="2"/>
  <c r="G80" i="2" s="1"/>
  <c r="G79" i="2" s="1"/>
  <c r="G77" i="2"/>
  <c r="G76" i="2" s="1"/>
  <c r="G75" i="2" s="1"/>
  <c r="G44" i="2"/>
  <c r="G42" i="2"/>
  <c r="G40" i="2"/>
  <c r="G17" i="2"/>
  <c r="G16" i="2" s="1"/>
  <c r="G15" i="2" s="1"/>
  <c r="G14" i="2" s="1"/>
  <c r="F77" i="1"/>
  <c r="F76" i="1" s="1"/>
  <c r="F75" i="1" s="1"/>
  <c r="F71" i="1"/>
  <c r="F70" i="1" s="1"/>
  <c r="F69" i="1" s="1"/>
  <c r="F67" i="1"/>
  <c r="F66" i="1" s="1"/>
  <c r="F65" i="1" s="1"/>
  <c r="F36" i="1"/>
  <c r="F34" i="1"/>
  <c r="F32" i="1"/>
  <c r="F17" i="1"/>
  <c r="F16" i="1" s="1"/>
  <c r="F15" i="1" s="1"/>
  <c r="F74" i="1" l="1"/>
  <c r="F73" i="1"/>
  <c r="G84" i="2"/>
  <c r="G83" i="2" s="1"/>
  <c r="F31" i="1"/>
  <c r="F30" i="1" s="1"/>
  <c r="F13" i="1" s="1"/>
  <c r="G74" i="2"/>
  <c r="G73" i="2" s="1"/>
  <c r="G72" i="2" s="1"/>
  <c r="G93" i="2"/>
  <c r="G92" i="2" s="1"/>
  <c r="G91" i="2" s="1"/>
  <c r="G89" i="2" s="1"/>
  <c r="G39" i="2"/>
  <c r="G38" i="2" s="1"/>
  <c r="F14" i="1"/>
  <c r="F64" i="1"/>
  <c r="F63" i="1" s="1"/>
  <c r="F62" i="1" s="1"/>
  <c r="G11" i="2" l="1"/>
  <c r="F29" i="1"/>
  <c r="F12" i="1" s="1"/>
  <c r="F79" i="1" s="1"/>
  <c r="G37" i="2"/>
  <c r="G12" i="2" s="1"/>
  <c r="G90" i="2"/>
  <c r="G103" i="2" s="1"/>
</calcChain>
</file>

<file path=xl/sharedStrings.xml><?xml version="1.0" encoding="utf-8"?>
<sst xmlns="http://schemas.openxmlformats.org/spreadsheetml/2006/main" count="1363" uniqueCount="151">
  <si>
    <t>Приложение 4</t>
  </si>
  <si>
    <t>Наименование</t>
  </si>
  <si>
    <t>раздел</t>
  </si>
  <si>
    <t>подраздел</t>
  </si>
  <si>
    <t>вид расходов</t>
  </si>
  <si>
    <t>сумма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</si>
  <si>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</si>
  <si>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</si>
  <si>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</si>
  <si>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</si>
  <si>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>Непрограммные расходы внутригородского муниципального образования в сфере общегосударственных вопросов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</si>
  <si>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</si>
  <si>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</si>
  <si>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</si>
  <si>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</si>
  <si>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</si>
  <si>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</si>
  <si>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</si>
  <si>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</si>
  <si>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</si>
  <si>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</si>
  <si>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</si>
  <si>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</si>
  <si>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03</t>
  </si>
  <si>
    <t>Закупка товаров, работ, услуг в целях капитального ремонта государственного (муниципального) имущества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</si>
  <si>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</si>
  <si>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</si>
  <si>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</si>
  <si>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</si>
  <si>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</si>
  <si>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</si>
  <si>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</si>
  <si>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</si>
  <si>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</si>
  <si>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КУЛЬТУРА, КИНЕМАТОГРАФИЯ</t>
  </si>
  <si>
    <t>08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</si>
  <si>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</si>
  <si>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</si>
  <si>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</si>
  <si>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</si>
  <si>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</si>
  <si>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</si>
  <si>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</si>
  <si>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</si>
  <si>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</si>
  <si>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</si>
  <si>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</si>
  <si>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</si>
  <si>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</si>
  <si>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</si>
  <si>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</si>
  <si>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</si>
  <si>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</si>
  <si>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</si>
  <si>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</si>
  <si>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Обеспечение функционирования представительного органа муниципального образования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</si>
  <si>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</si>
  <si>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</si>
  <si>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</si>
  <si>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</si>
  <si>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</si>
  <si>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</si>
  <si>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</si>
  <si>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</si>
  <si>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</si>
  <si>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</si>
  <si>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</si>
  <si>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Е.А. Бабошкин</t>
  </si>
  <si>
    <t>Приложение 3</t>
  </si>
  <si>
    <t>Код главы</t>
  </si>
  <si>
    <t>930</t>
  </si>
  <si>
    <t>931</t>
  </si>
  <si>
    <t>исполняющий полномочия председателя Совета                                                                                                        Е.А. Бабошкин</t>
  </si>
  <si>
    <t>Приложение 1</t>
  </si>
  <si>
    <t>Код бюджетной классификации</t>
  </si>
  <si>
    <t>Наименование групп, подгрупп и статей доходов</t>
  </si>
  <si>
    <t>Сумма
(тыс.руб.)</t>
  </si>
  <si>
    <t>НАЛОГОВЫЕ И НЕНАЛОГОВЫЕ ДОХОДЫ</t>
  </si>
  <si>
    <t>Налог на доходы физических лиц</t>
  </si>
  <si>
    <t>БЕЗВОЗМЕЗДНЫЕ ПОСТУПЛЕНИЯ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</si>
  <si>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</si>
  <si>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ИТОГО:</t>
  </si>
  <si>
    <t xml:space="preserve">Глава ВМО Балаклавский МО, </t>
  </si>
  <si>
    <t xml:space="preserve">ФИЗИЧЕСКАЯ КУЛЬТУРА </t>
  </si>
  <si>
    <t xml:space="preserve">11 2 00 00000 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</si>
  <si>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</si>
  <si>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</si>
  <si>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 xml:space="preserve">НАЛОГИ НА СОВОКУПНЫЙ ДОХОД
</t>
  </si>
  <si>
    <t>13</t>
  </si>
  <si>
    <t xml:space="preserve">Другие общегосударственные вопросы
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</si>
  <si>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</si>
  <si>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</si>
  <si>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КУЛЬТУРА</t>
  </si>
  <si>
    <t xml:space="preserve">000 1 01 00000 00 0000 000 </t>
  </si>
  <si>
    <t>182 1 01 02000 01 0000 110</t>
  </si>
  <si>
    <t xml:space="preserve">000 1 05 00000 00 0000 000
</t>
  </si>
  <si>
    <t xml:space="preserve">000 1 05 04000 02 0000 110
</t>
  </si>
  <si>
    <t xml:space="preserve">182 1 05 04030 02 0000 110
</t>
  </si>
  <si>
    <t xml:space="preserve">000 2 02 01000 00 0000 151 </t>
  </si>
  <si>
    <t xml:space="preserve">000 1 00 00000 00 0000 000 </t>
  </si>
  <si>
    <t>000 2 00 00000 00 0000 000</t>
  </si>
  <si>
    <t>НАЛОГИ НА ПРИБЫЛЬ, ДОХОДЫ</t>
  </si>
  <si>
    <t xml:space="preserve">Дотации бюджетам бюджетной системы Российской Федерации
</t>
  </si>
  <si>
    <t>930 2 02 15001 03 0000 151</t>
  </si>
  <si>
    <t>целевая статья</t>
  </si>
  <si>
    <t>Доходы бюджета внутригородского муниципального образования города Севастополя Балаклавский  муниципальный округа на 2018 год</t>
  </si>
  <si>
    <t>000 2 02 30000 00 0000 151</t>
  </si>
  <si>
    <t>Субвенции бюджетам бюджетной системы Российской Федерации</t>
  </si>
  <si>
    <t xml:space="preserve">
000 2 02 30024 00 0000 151
</t>
  </si>
  <si>
    <t xml:space="preserve">Субвенции местным бюджетам на выполнение передаваемых полномочий субъектов Российской Федерации
</t>
  </si>
  <si>
    <t xml:space="preserve">930 2 02 30024 03 0000 151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</si>
  <si>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</si>
  <si>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исполняющий полномочия председателя Совета                       Е.А. Бабошкин</t>
  </si>
  <si>
    <t>к решению Совета Балаклавского муниципального округа «О бюджете внутригородского муниципального образования города Севастополя Балаклавский муниципальный округ на 2018 год и плановый период 2019- 2020 годов»
от «__» «__» 201_г. № __________</t>
  </si>
  <si>
    <t xml:space="preserve">15 0 00 00000 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</si>
  <si>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</si>
  <si>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</si>
  <si>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 xml:space="preserve">15 1 00 Ч7201 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</si>
  <si>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</si>
  <si>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</si>
  <si>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</si>
  <si>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</si>
  <si>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15 2 00 Э7201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</si>
  <si>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</si>
  <si>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</si>
  <si>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</si>
  <si>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</si>
  <si>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 П7201</t>
  </si>
  <si>
    <t>09</t>
  </si>
  <si>
    <t>Ведение похозяйственных книг в целях учета личных подсобных хозяйств и предоставления выписок из них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</si>
  <si>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</si>
  <si>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16 0 00 00000</t>
  </si>
  <si>
    <t>16 0 00 74941</t>
  </si>
  <si>
    <t>Условно-утверждаемые расходы</t>
  </si>
  <si>
    <t>17 0 00 00000</t>
  </si>
  <si>
    <t>Специальные расходы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</si>
  <si>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</si>
  <si>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</si>
  <si>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2018 год</t>
  </si>
  <si>
    <t xml:space="preserve">к решению Совета Балаклавского муниципального округа «О бюджете внутригородского муниципального образования города Севастополя Балаклавский муниципальный округ на 2018 год и плановый период 2019-2020 годов»
от «__» «__» 201_г. № __________
</t>
  </si>
  <si>
    <t xml:space="preserve"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2018 год </t>
  </si>
  <si>
    <t>Прогнозируемые доходы бюджета внутригородского муниципального образования города Севастополя Балаклавский  муниципальный округа на 2019-2020 годы</t>
  </si>
  <si>
    <t>Сумма на 2020 год
(тыс.руб.)</t>
  </si>
  <si>
    <t>Приложение 3.1</t>
  </si>
  <si>
    <t>Приложение 1.1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</si>
  <si>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2019 - 2020 годы</t>
  </si>
  <si>
    <t>сумма на 2019 год (тыс.руб.)</t>
  </si>
  <si>
    <t>сумма на 2020 год (тыс.руб.)</t>
  </si>
  <si>
    <t xml:space="preserve"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2019-2020 годы </t>
  </si>
  <si>
    <t>Приложение 4.1</t>
  </si>
  <si>
    <t>Сумма на 2019 год
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</si>
</sst>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9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wrapText="1"/>
    </xf>
    <xf numFmtId="49" fontId="18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wrapText="1"/>
    </xf>
    <xf numFmtId="164" fontId="19" fillId="2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21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9" fontId="15" fillId="0" borderId="2" xfId="2" applyNumberFormat="1" applyFont="1" applyBorder="1" applyAlignment="1">
      <alignment horizontal="center" vertical="center" wrapText="1"/>
    </xf>
    <xf numFmtId="49" fontId="18" fillId="0" borderId="2" xfId="2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9" fillId="0" borderId="5" xfId="0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0" fontId="0" fillId="0" borderId="0" xfId="0" applyFill="1"/>
    <xf numFmtId="0" fontId="19" fillId="0" borderId="2" xfId="0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right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/>
    <xf numFmtId="0" fontId="22" fillId="0" borderId="0" xfId="0" applyFont="1" applyAlignment="1">
      <alignment horizontal="center" vertical="center" wrapText="1"/>
    </xf>
    <xf numFmtId="164" fontId="19" fillId="0" borderId="8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3" applyAlignment="1" applyProtection="1"/>
    <xf numFmtId="0" fontId="22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/>
    <xf numFmtId="49" fontId="13" fillId="2" borderId="2" xfId="0" applyNumberFormat="1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24" fillId="6" borderId="2" xfId="2" applyNumberFormat="1" applyFont="1" applyFill="1" applyBorder="1" applyAlignment="1">
      <alignment horizontal="justify" vertical="center" wrapText="1"/>
    </xf>
    <xf numFmtId="49" fontId="17" fillId="6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wrapText="1"/>
    </xf>
    <xf numFmtId="49" fontId="5" fillId="7" borderId="2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164" fontId="5" fillId="7" borderId="2" xfId="0" applyNumberFormat="1" applyFont="1" applyFill="1" applyBorder="1" applyAlignment="1">
      <alignment horizontal="center" wrapText="1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9" fillId="2" borderId="2" xfId="0" applyNumberFormat="1" applyFont="1" applyFill="1" applyBorder="1" applyAlignment="1">
      <alignment horizontal="center" wrapText="1"/>
    </xf>
    <xf numFmtId="4" fontId="17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wrapText="1"/>
    </xf>
    <xf numFmtId="4" fontId="21" fillId="4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2" fontId="24" fillId="6" borderId="2" xfId="2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9" fillId="7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164" fontId="26" fillId="0" borderId="0" xfId="0" applyNumberFormat="1" applyFont="1" applyAlignment="1">
      <alignment vertical="top" wrapText="1"/>
    </xf>
    <xf numFmtId="0" fontId="27" fillId="0" borderId="0" xfId="0" applyFont="1"/>
    <xf numFmtId="0" fontId="13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2" fontId="13" fillId="3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164" fontId="19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164" fontId="26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  <xf numFmtId="164" fontId="4" fillId="0" borderId="0" xfId="1" applyNumberFormat="1" applyFont="1" applyFill="1" applyAlignment="1" applyProtection="1">
      <alignment horizontal="left" vertical="center" wrapText="1"/>
      <protection hidden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4" fontId="3" fillId="0" borderId="0" xfId="1" applyNumberFormat="1" applyFont="1" applyFill="1" applyAlignment="1" applyProtection="1">
      <alignment horizontal="center" vertical="center"/>
      <protection hidden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colors>
    <mruColors>
      <color rgb="FFDD6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topLeftCell="A7" zoomScaleNormal="100" zoomScaleSheetLayoutView="100" workbookViewId="0">
      <selection activeCell="B19" sqref="B19"/>
    </sheetView>
  </sheetViews>
  <sheetFormatPr defaultRowHeight="15" x14ac:dyDescent="0.25"/>
  <cols>
    <col min="1" max="1" width="27.5703125" style="81" customWidth="1"/>
    <col min="2" max="2" width="53.28515625" customWidth="1"/>
    <col min="3" max="3" width="15.5703125" style="102" customWidth="1"/>
    <col min="4" max="4" width="22.7109375" customWidth="1"/>
    <col min="5" max="5" width="21.1406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5" x14ac:dyDescent="0.25">
      <c r="B1" s="82"/>
      <c r="C1" s="83" t="s">
        <v>73</v>
      </c>
    </row>
    <row r="2" spans="1:5" ht="79.5" customHeight="1" x14ac:dyDescent="0.25">
      <c r="B2" s="170" t="s">
        <v>113</v>
      </c>
      <c r="C2" s="171"/>
    </row>
    <row r="3" spans="1:5" ht="57.75" customHeight="1" thickBot="1" x14ac:dyDescent="0.35">
      <c r="A3" s="173" t="s">
        <v>105</v>
      </c>
      <c r="B3" s="173"/>
      <c r="C3" s="173"/>
      <c r="D3" s="84"/>
    </row>
    <row r="4" spans="1:5" ht="31.5" customHeight="1" x14ac:dyDescent="0.25">
      <c r="A4" s="147" t="s">
        <v>74</v>
      </c>
      <c r="B4" s="85" t="s">
        <v>75</v>
      </c>
      <c r="C4" s="86" t="s">
        <v>76</v>
      </c>
    </row>
    <row r="5" spans="1:5" ht="31.5" x14ac:dyDescent="0.25">
      <c r="A5" s="148" t="s">
        <v>99</v>
      </c>
      <c r="B5" s="63" t="s">
        <v>77</v>
      </c>
      <c r="C5" s="87">
        <f>C6+C8</f>
        <v>9217.7000000000007</v>
      </c>
    </row>
    <row r="6" spans="1:5" ht="31.5" x14ac:dyDescent="0.25">
      <c r="A6" s="148" t="s">
        <v>93</v>
      </c>
      <c r="B6" s="63" t="s">
        <v>101</v>
      </c>
      <c r="C6" s="87">
        <f>C7</f>
        <v>739.2</v>
      </c>
    </row>
    <row r="7" spans="1:5" ht="31.5" x14ac:dyDescent="0.25">
      <c r="A7" s="148" t="s">
        <v>94</v>
      </c>
      <c r="B7" s="88" t="s">
        <v>78</v>
      </c>
      <c r="C7" s="89">
        <v>739.2</v>
      </c>
    </row>
    <row r="8" spans="1:5" ht="38.25" customHeight="1" x14ac:dyDescent="0.25">
      <c r="A8" s="148" t="s">
        <v>95</v>
      </c>
      <c r="B8" s="88" t="s">
        <v>87</v>
      </c>
      <c r="C8" s="89">
        <f>C9</f>
        <v>8478.5</v>
      </c>
    </row>
    <row r="9" spans="1:5" ht="47.25" x14ac:dyDescent="0.25">
      <c r="A9" s="148" t="s">
        <v>96</v>
      </c>
      <c r="B9" s="88" t="s">
        <v>85</v>
      </c>
      <c r="C9" s="89">
        <f>C10</f>
        <v>8478.5</v>
      </c>
    </row>
    <row r="10" spans="1:5" ht="72.75" customHeight="1" x14ac:dyDescent="0.25">
      <c r="A10" s="149" t="s">
        <v>97</v>
      </c>
      <c r="B10" s="91" t="s">
        <v>86</v>
      </c>
      <c r="C10" s="92">
        <v>8478.5</v>
      </c>
    </row>
    <row r="11" spans="1:5" ht="15.75" hidden="1" x14ac:dyDescent="0.25">
      <c r="A11" s="148"/>
      <c r="B11" s="88"/>
      <c r="C11" s="89"/>
    </row>
    <row r="12" spans="1:5" ht="15.75" hidden="1" x14ac:dyDescent="0.25">
      <c r="A12" s="148"/>
      <c r="B12" s="88"/>
      <c r="C12" s="89"/>
    </row>
    <row r="13" spans="1:5" s="90" customFormat="1" ht="79.5" hidden="1" customHeight="1" x14ac:dyDescent="0.25">
      <c r="A13" s="149"/>
      <c r="B13" s="91"/>
      <c r="C13" s="92"/>
    </row>
    <row r="14" spans="1:5" ht="31.5" x14ac:dyDescent="0.3">
      <c r="A14" s="150" t="s">
        <v>100</v>
      </c>
      <c r="B14" s="62" t="s">
        <v>79</v>
      </c>
      <c r="C14" s="93">
        <f>+C17+C16</f>
        <v>6302.5</v>
      </c>
      <c r="D14" s="94"/>
      <c r="E14" s="95"/>
    </row>
    <row r="15" spans="1:5" ht="47.25" x14ac:dyDescent="0.3">
      <c r="A15" s="150" t="s">
        <v>98</v>
      </c>
      <c r="B15" s="62" t="s">
        <v>102</v>
      </c>
      <c r="C15" s="93">
        <f>C16</f>
        <v>6196.7</v>
      </c>
      <c r="D15" s="94"/>
      <c r="E15" s="95"/>
    </row>
    <row r="16" spans="1:5" ht="72" customHeight="1" x14ac:dyDescent="0.3">
      <c r="A16" s="150" t="s">
        <v>103</v>
      </c>
      <c r="B16" s="62" t="s">
        <v>80</v>
      </c>
      <c r="C16" s="96">
        <v>6196.7</v>
      </c>
      <c r="D16" s="94"/>
      <c r="E16" s="95"/>
    </row>
    <row r="17" spans="1:5" ht="45" customHeight="1" x14ac:dyDescent="0.3">
      <c r="A17" s="150" t="s">
        <v>106</v>
      </c>
      <c r="B17" s="62" t="s">
        <v>107</v>
      </c>
      <c r="C17" s="96">
        <f>C18</f>
        <v>105.8</v>
      </c>
      <c r="D17" s="94"/>
      <c r="E17" s="95"/>
    </row>
    <row r="18" spans="1:5" ht="54.75" customHeight="1" x14ac:dyDescent="0.3">
      <c r="A18" s="150" t="s">
        <v>108</v>
      </c>
      <c r="B18" s="62" t="s">
        <v>109</v>
      </c>
      <c r="C18" s="96">
        <f>C19</f>
        <v>105.8</v>
      </c>
      <c r="D18" s="94"/>
      <c r="E18" s="95"/>
    </row>
    <row r="19" spans="1:5" ht="82.5" customHeight="1" x14ac:dyDescent="0.3">
      <c r="A19" s="150" t="s">
        <v>110</v>
      </c>
      <c r="B19" s="62" t="s">
        <v>111</v>
      </c>
      <c r="C19" s="96">
        <v>105.8</v>
      </c>
      <c r="D19" s="94"/>
      <c r="E19" s="95"/>
    </row>
    <row r="20" spans="1:5" ht="19.5" customHeight="1" thickBot="1" x14ac:dyDescent="0.3">
      <c r="A20" s="174" t="s">
        <v>81</v>
      </c>
      <c r="B20" s="175"/>
      <c r="C20" s="97">
        <f>C14+C5</f>
        <v>15520.2</v>
      </c>
      <c r="E20" s="98"/>
    </row>
    <row r="21" spans="1:5" ht="1.5" customHeight="1" x14ac:dyDescent="0.25">
      <c r="B21" s="172"/>
      <c r="C21" s="172"/>
    </row>
    <row r="22" spans="1:5" ht="26.25" customHeight="1" x14ac:dyDescent="0.35">
      <c r="A22" s="151" t="s">
        <v>82</v>
      </c>
      <c r="B22" s="152"/>
      <c r="C22" s="153"/>
      <c r="D22" s="154"/>
    </row>
    <row r="23" spans="1:5" ht="18" customHeight="1" x14ac:dyDescent="0.35">
      <c r="A23" s="151" t="s">
        <v>112</v>
      </c>
      <c r="B23" s="152"/>
      <c r="C23" s="153"/>
      <c r="D23" s="154"/>
      <c r="E23" s="99"/>
    </row>
    <row r="24" spans="1:5" ht="18.75" x14ac:dyDescent="0.25">
      <c r="B24" s="172"/>
      <c r="C24" s="172"/>
      <c r="E24" s="100"/>
    </row>
    <row r="25" spans="1:5" ht="18.75" x14ac:dyDescent="0.25">
      <c r="B25" s="172"/>
      <c r="C25" s="172"/>
    </row>
    <row r="26" spans="1:5" ht="18.75" x14ac:dyDescent="0.25">
      <c r="B26" s="172"/>
      <c r="C26" s="172"/>
    </row>
    <row r="27" spans="1:5" ht="18.75" x14ac:dyDescent="0.25">
      <c r="A27" s="95"/>
      <c r="B27" s="98"/>
      <c r="C27" s="101"/>
    </row>
    <row r="29" spans="1:5" x14ac:dyDescent="0.25">
      <c r="A29"/>
    </row>
    <row r="30" spans="1:5" x14ac:dyDescent="0.25">
      <c r="A30"/>
    </row>
    <row r="31" spans="1:5" x14ac:dyDescent="0.25">
      <c r="A31" s="99"/>
    </row>
    <row r="32" spans="1:5" ht="15.75" x14ac:dyDescent="0.25">
      <c r="A32" s="100"/>
    </row>
  </sheetData>
  <mergeCells count="7">
    <mergeCell ref="B2:C2"/>
    <mergeCell ref="B26:C26"/>
    <mergeCell ref="A3:C3"/>
    <mergeCell ref="A20:B20"/>
    <mergeCell ref="B21:C21"/>
    <mergeCell ref="B24:C24"/>
    <mergeCell ref="B25:C25"/>
  </mergeCells>
  <pageMargins left="0.83" right="0.17" top="0.56000000000000005" bottom="0.31" header="0.31496062992125984" footer="0.31496062992125984"/>
  <pageSetup paperSize="9" scale="9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27.5703125" style="81" customWidth="1"/>
    <col min="2" max="2" width="53.28515625" customWidth="1"/>
    <col min="3" max="3" width="16.28515625" style="167" customWidth="1"/>
    <col min="4" max="4" width="15.5703125" style="168" customWidth="1"/>
    <col min="5" max="5" width="22.7109375" customWidth="1"/>
    <col min="6" max="6" width="21.140625" customWidth="1"/>
    <col min="257" max="257" width="7" customWidth="1"/>
    <col min="258" max="258" width="27.5703125" customWidth="1"/>
    <col min="259" max="259" width="53.28515625" customWidth="1"/>
    <col min="260" max="260" width="15.5703125" customWidth="1"/>
    <col min="261" max="261" width="22.7109375" customWidth="1"/>
    <col min="262" max="262" width="21.140625" customWidth="1"/>
    <col min="513" max="513" width="7" customWidth="1"/>
    <col min="514" max="514" width="27.5703125" customWidth="1"/>
    <col min="515" max="515" width="53.28515625" customWidth="1"/>
    <col min="516" max="516" width="15.5703125" customWidth="1"/>
    <col min="517" max="517" width="22.7109375" customWidth="1"/>
    <col min="518" max="518" width="21.140625" customWidth="1"/>
    <col min="769" max="769" width="7" customWidth="1"/>
    <col min="770" max="770" width="27.5703125" customWidth="1"/>
    <col min="771" max="771" width="53.28515625" customWidth="1"/>
    <col min="772" max="772" width="15.5703125" customWidth="1"/>
    <col min="773" max="773" width="22.7109375" customWidth="1"/>
    <col min="774" max="774" width="21.140625" customWidth="1"/>
    <col min="1025" max="1025" width="7" customWidth="1"/>
    <col min="1026" max="1026" width="27.5703125" customWidth="1"/>
    <col min="1027" max="1027" width="53.28515625" customWidth="1"/>
    <col min="1028" max="1028" width="15.5703125" customWidth="1"/>
    <col min="1029" max="1029" width="22.7109375" customWidth="1"/>
    <col min="1030" max="1030" width="21.140625" customWidth="1"/>
    <col min="1281" max="1281" width="7" customWidth="1"/>
    <col min="1282" max="1282" width="27.5703125" customWidth="1"/>
    <col min="1283" max="1283" width="53.28515625" customWidth="1"/>
    <col min="1284" max="1284" width="15.5703125" customWidth="1"/>
    <col min="1285" max="1285" width="22.7109375" customWidth="1"/>
    <col min="1286" max="1286" width="21.140625" customWidth="1"/>
    <col min="1537" max="1537" width="7" customWidth="1"/>
    <col min="1538" max="1538" width="27.5703125" customWidth="1"/>
    <col min="1539" max="1539" width="53.28515625" customWidth="1"/>
    <col min="1540" max="1540" width="15.5703125" customWidth="1"/>
    <col min="1541" max="1541" width="22.7109375" customWidth="1"/>
    <col min="1542" max="1542" width="21.140625" customWidth="1"/>
    <col min="1793" max="1793" width="7" customWidth="1"/>
    <col min="1794" max="1794" width="27.5703125" customWidth="1"/>
    <col min="1795" max="1795" width="53.28515625" customWidth="1"/>
    <col min="1796" max="1796" width="15.5703125" customWidth="1"/>
    <col min="1797" max="1797" width="22.7109375" customWidth="1"/>
    <col min="1798" max="1798" width="21.140625" customWidth="1"/>
    <col min="2049" max="2049" width="7" customWidth="1"/>
    <col min="2050" max="2050" width="27.5703125" customWidth="1"/>
    <col min="2051" max="2051" width="53.28515625" customWidth="1"/>
    <col min="2052" max="2052" width="15.5703125" customWidth="1"/>
    <col min="2053" max="2053" width="22.7109375" customWidth="1"/>
    <col min="2054" max="2054" width="21.140625" customWidth="1"/>
    <col min="2305" max="2305" width="7" customWidth="1"/>
    <col min="2306" max="2306" width="27.5703125" customWidth="1"/>
    <col min="2307" max="2307" width="53.28515625" customWidth="1"/>
    <col min="2308" max="2308" width="15.5703125" customWidth="1"/>
    <col min="2309" max="2309" width="22.7109375" customWidth="1"/>
    <col min="2310" max="2310" width="21.140625" customWidth="1"/>
    <col min="2561" max="2561" width="7" customWidth="1"/>
    <col min="2562" max="2562" width="27.5703125" customWidth="1"/>
    <col min="2563" max="2563" width="53.28515625" customWidth="1"/>
    <col min="2564" max="2564" width="15.5703125" customWidth="1"/>
    <col min="2565" max="2565" width="22.7109375" customWidth="1"/>
    <col min="2566" max="2566" width="21.140625" customWidth="1"/>
    <col min="2817" max="2817" width="7" customWidth="1"/>
    <col min="2818" max="2818" width="27.5703125" customWidth="1"/>
    <col min="2819" max="2819" width="53.28515625" customWidth="1"/>
    <col min="2820" max="2820" width="15.5703125" customWidth="1"/>
    <col min="2821" max="2821" width="22.7109375" customWidth="1"/>
    <col min="2822" max="2822" width="21.140625" customWidth="1"/>
    <col min="3073" max="3073" width="7" customWidth="1"/>
    <col min="3074" max="3074" width="27.5703125" customWidth="1"/>
    <col min="3075" max="3075" width="53.28515625" customWidth="1"/>
    <col min="3076" max="3076" width="15.5703125" customWidth="1"/>
    <col min="3077" max="3077" width="22.7109375" customWidth="1"/>
    <col min="3078" max="3078" width="21.140625" customWidth="1"/>
    <col min="3329" max="3329" width="7" customWidth="1"/>
    <col min="3330" max="3330" width="27.5703125" customWidth="1"/>
    <col min="3331" max="3331" width="53.28515625" customWidth="1"/>
    <col min="3332" max="3332" width="15.5703125" customWidth="1"/>
    <col min="3333" max="3333" width="22.7109375" customWidth="1"/>
    <col min="3334" max="3334" width="21.140625" customWidth="1"/>
    <col min="3585" max="3585" width="7" customWidth="1"/>
    <col min="3586" max="3586" width="27.5703125" customWidth="1"/>
    <col min="3587" max="3587" width="53.28515625" customWidth="1"/>
    <col min="3588" max="3588" width="15.5703125" customWidth="1"/>
    <col min="3589" max="3589" width="22.7109375" customWidth="1"/>
    <col min="3590" max="3590" width="21.140625" customWidth="1"/>
    <col min="3841" max="3841" width="7" customWidth="1"/>
    <col min="3842" max="3842" width="27.5703125" customWidth="1"/>
    <col min="3843" max="3843" width="53.28515625" customWidth="1"/>
    <col min="3844" max="3844" width="15.5703125" customWidth="1"/>
    <col min="3845" max="3845" width="22.7109375" customWidth="1"/>
    <col min="3846" max="3846" width="21.140625" customWidth="1"/>
    <col min="4097" max="4097" width="7" customWidth="1"/>
    <col min="4098" max="4098" width="27.5703125" customWidth="1"/>
    <col min="4099" max="4099" width="53.28515625" customWidth="1"/>
    <col min="4100" max="4100" width="15.5703125" customWidth="1"/>
    <col min="4101" max="4101" width="22.7109375" customWidth="1"/>
    <col min="4102" max="4102" width="21.140625" customWidth="1"/>
    <col min="4353" max="4353" width="7" customWidth="1"/>
    <col min="4354" max="4354" width="27.5703125" customWidth="1"/>
    <col min="4355" max="4355" width="53.28515625" customWidth="1"/>
    <col min="4356" max="4356" width="15.5703125" customWidth="1"/>
    <col min="4357" max="4357" width="22.7109375" customWidth="1"/>
    <col min="4358" max="4358" width="21.140625" customWidth="1"/>
    <col min="4609" max="4609" width="7" customWidth="1"/>
    <col min="4610" max="4610" width="27.5703125" customWidth="1"/>
    <col min="4611" max="4611" width="53.28515625" customWidth="1"/>
    <col min="4612" max="4612" width="15.5703125" customWidth="1"/>
    <col min="4613" max="4613" width="22.7109375" customWidth="1"/>
    <col min="4614" max="4614" width="21.140625" customWidth="1"/>
    <col min="4865" max="4865" width="7" customWidth="1"/>
    <col min="4866" max="4866" width="27.5703125" customWidth="1"/>
    <col min="4867" max="4867" width="53.28515625" customWidth="1"/>
    <col min="4868" max="4868" width="15.5703125" customWidth="1"/>
    <col min="4869" max="4869" width="22.7109375" customWidth="1"/>
    <col min="4870" max="4870" width="21.140625" customWidth="1"/>
    <col min="5121" max="5121" width="7" customWidth="1"/>
    <col min="5122" max="5122" width="27.5703125" customWidth="1"/>
    <col min="5123" max="5123" width="53.28515625" customWidth="1"/>
    <col min="5124" max="5124" width="15.5703125" customWidth="1"/>
    <col min="5125" max="5125" width="22.7109375" customWidth="1"/>
    <col min="5126" max="5126" width="21.140625" customWidth="1"/>
    <col min="5377" max="5377" width="7" customWidth="1"/>
    <col min="5378" max="5378" width="27.5703125" customWidth="1"/>
    <col min="5379" max="5379" width="53.28515625" customWidth="1"/>
    <col min="5380" max="5380" width="15.5703125" customWidth="1"/>
    <col min="5381" max="5381" width="22.7109375" customWidth="1"/>
    <col min="5382" max="5382" width="21.140625" customWidth="1"/>
    <col min="5633" max="5633" width="7" customWidth="1"/>
    <col min="5634" max="5634" width="27.5703125" customWidth="1"/>
    <col min="5635" max="5635" width="53.28515625" customWidth="1"/>
    <col min="5636" max="5636" width="15.5703125" customWidth="1"/>
    <col min="5637" max="5637" width="22.7109375" customWidth="1"/>
    <col min="5638" max="5638" width="21.140625" customWidth="1"/>
    <col min="5889" max="5889" width="7" customWidth="1"/>
    <col min="5890" max="5890" width="27.5703125" customWidth="1"/>
    <col min="5891" max="5891" width="53.28515625" customWidth="1"/>
    <col min="5892" max="5892" width="15.5703125" customWidth="1"/>
    <col min="5893" max="5893" width="22.7109375" customWidth="1"/>
    <col min="5894" max="5894" width="21.140625" customWidth="1"/>
    <col min="6145" max="6145" width="7" customWidth="1"/>
    <col min="6146" max="6146" width="27.5703125" customWidth="1"/>
    <col min="6147" max="6147" width="53.28515625" customWidth="1"/>
    <col min="6148" max="6148" width="15.5703125" customWidth="1"/>
    <col min="6149" max="6149" width="22.7109375" customWidth="1"/>
    <col min="6150" max="6150" width="21.140625" customWidth="1"/>
    <col min="6401" max="6401" width="7" customWidth="1"/>
    <col min="6402" max="6402" width="27.5703125" customWidth="1"/>
    <col min="6403" max="6403" width="53.28515625" customWidth="1"/>
    <col min="6404" max="6404" width="15.5703125" customWidth="1"/>
    <col min="6405" max="6405" width="22.7109375" customWidth="1"/>
    <col min="6406" max="6406" width="21.140625" customWidth="1"/>
    <col min="6657" max="6657" width="7" customWidth="1"/>
    <col min="6658" max="6658" width="27.5703125" customWidth="1"/>
    <col min="6659" max="6659" width="53.28515625" customWidth="1"/>
    <col min="6660" max="6660" width="15.5703125" customWidth="1"/>
    <col min="6661" max="6661" width="22.7109375" customWidth="1"/>
    <col min="6662" max="6662" width="21.140625" customWidth="1"/>
    <col min="6913" max="6913" width="7" customWidth="1"/>
    <col min="6914" max="6914" width="27.5703125" customWidth="1"/>
    <col min="6915" max="6915" width="53.28515625" customWidth="1"/>
    <col min="6916" max="6916" width="15.5703125" customWidth="1"/>
    <col min="6917" max="6917" width="22.7109375" customWidth="1"/>
    <col min="6918" max="6918" width="21.140625" customWidth="1"/>
    <col min="7169" max="7169" width="7" customWidth="1"/>
    <col min="7170" max="7170" width="27.5703125" customWidth="1"/>
    <col min="7171" max="7171" width="53.28515625" customWidth="1"/>
    <col min="7172" max="7172" width="15.5703125" customWidth="1"/>
    <col min="7173" max="7173" width="22.7109375" customWidth="1"/>
    <col min="7174" max="7174" width="21.140625" customWidth="1"/>
    <col min="7425" max="7425" width="7" customWidth="1"/>
    <col min="7426" max="7426" width="27.5703125" customWidth="1"/>
    <col min="7427" max="7427" width="53.28515625" customWidth="1"/>
    <col min="7428" max="7428" width="15.5703125" customWidth="1"/>
    <col min="7429" max="7429" width="22.7109375" customWidth="1"/>
    <col min="7430" max="7430" width="21.140625" customWidth="1"/>
    <col min="7681" max="7681" width="7" customWidth="1"/>
    <col min="7682" max="7682" width="27.5703125" customWidth="1"/>
    <col min="7683" max="7683" width="53.28515625" customWidth="1"/>
    <col min="7684" max="7684" width="15.5703125" customWidth="1"/>
    <col min="7685" max="7685" width="22.7109375" customWidth="1"/>
    <col min="7686" max="7686" width="21.140625" customWidth="1"/>
    <col min="7937" max="7937" width="7" customWidth="1"/>
    <col min="7938" max="7938" width="27.5703125" customWidth="1"/>
    <col min="7939" max="7939" width="53.28515625" customWidth="1"/>
    <col min="7940" max="7940" width="15.5703125" customWidth="1"/>
    <col min="7941" max="7941" width="22.7109375" customWidth="1"/>
    <col min="7942" max="7942" width="21.140625" customWidth="1"/>
    <col min="8193" max="8193" width="7" customWidth="1"/>
    <col min="8194" max="8194" width="27.5703125" customWidth="1"/>
    <col min="8195" max="8195" width="53.28515625" customWidth="1"/>
    <col min="8196" max="8196" width="15.5703125" customWidth="1"/>
    <col min="8197" max="8197" width="22.7109375" customWidth="1"/>
    <col min="8198" max="8198" width="21.140625" customWidth="1"/>
    <col min="8449" max="8449" width="7" customWidth="1"/>
    <col min="8450" max="8450" width="27.5703125" customWidth="1"/>
    <col min="8451" max="8451" width="53.28515625" customWidth="1"/>
    <col min="8452" max="8452" width="15.5703125" customWidth="1"/>
    <col min="8453" max="8453" width="22.7109375" customWidth="1"/>
    <col min="8454" max="8454" width="21.140625" customWidth="1"/>
    <col min="8705" max="8705" width="7" customWidth="1"/>
    <col min="8706" max="8706" width="27.5703125" customWidth="1"/>
    <col min="8707" max="8707" width="53.28515625" customWidth="1"/>
    <col min="8708" max="8708" width="15.5703125" customWidth="1"/>
    <col min="8709" max="8709" width="22.7109375" customWidth="1"/>
    <col min="8710" max="8710" width="21.140625" customWidth="1"/>
    <col min="8961" max="8961" width="7" customWidth="1"/>
    <col min="8962" max="8962" width="27.5703125" customWidth="1"/>
    <col min="8963" max="8963" width="53.28515625" customWidth="1"/>
    <col min="8964" max="8964" width="15.5703125" customWidth="1"/>
    <col min="8965" max="8965" width="22.7109375" customWidth="1"/>
    <col min="8966" max="8966" width="21.140625" customWidth="1"/>
    <col min="9217" max="9217" width="7" customWidth="1"/>
    <col min="9218" max="9218" width="27.5703125" customWidth="1"/>
    <col min="9219" max="9219" width="53.28515625" customWidth="1"/>
    <col min="9220" max="9220" width="15.5703125" customWidth="1"/>
    <col min="9221" max="9221" width="22.7109375" customWidth="1"/>
    <col min="9222" max="9222" width="21.140625" customWidth="1"/>
    <col min="9473" max="9473" width="7" customWidth="1"/>
    <col min="9474" max="9474" width="27.5703125" customWidth="1"/>
    <col min="9475" max="9475" width="53.28515625" customWidth="1"/>
    <col min="9476" max="9476" width="15.5703125" customWidth="1"/>
    <col min="9477" max="9477" width="22.7109375" customWidth="1"/>
    <col min="9478" max="9478" width="21.140625" customWidth="1"/>
    <col min="9729" max="9729" width="7" customWidth="1"/>
    <col min="9730" max="9730" width="27.5703125" customWidth="1"/>
    <col min="9731" max="9731" width="53.28515625" customWidth="1"/>
    <col min="9732" max="9732" width="15.5703125" customWidth="1"/>
    <col min="9733" max="9733" width="22.7109375" customWidth="1"/>
    <col min="9734" max="9734" width="21.140625" customWidth="1"/>
    <col min="9985" max="9985" width="7" customWidth="1"/>
    <col min="9986" max="9986" width="27.5703125" customWidth="1"/>
    <col min="9987" max="9987" width="53.28515625" customWidth="1"/>
    <col min="9988" max="9988" width="15.5703125" customWidth="1"/>
    <col min="9989" max="9989" width="22.7109375" customWidth="1"/>
    <col min="9990" max="9990" width="21.140625" customWidth="1"/>
    <col min="10241" max="10241" width="7" customWidth="1"/>
    <col min="10242" max="10242" width="27.5703125" customWidth="1"/>
    <col min="10243" max="10243" width="53.28515625" customWidth="1"/>
    <col min="10244" max="10244" width="15.5703125" customWidth="1"/>
    <col min="10245" max="10245" width="22.7109375" customWidth="1"/>
    <col min="10246" max="10246" width="21.140625" customWidth="1"/>
    <col min="10497" max="10497" width="7" customWidth="1"/>
    <col min="10498" max="10498" width="27.5703125" customWidth="1"/>
    <col min="10499" max="10499" width="53.28515625" customWidth="1"/>
    <col min="10500" max="10500" width="15.5703125" customWidth="1"/>
    <col min="10501" max="10501" width="22.7109375" customWidth="1"/>
    <col min="10502" max="10502" width="21.140625" customWidth="1"/>
    <col min="10753" max="10753" width="7" customWidth="1"/>
    <col min="10754" max="10754" width="27.5703125" customWidth="1"/>
    <col min="10755" max="10755" width="53.28515625" customWidth="1"/>
    <col min="10756" max="10756" width="15.5703125" customWidth="1"/>
    <col min="10757" max="10757" width="22.7109375" customWidth="1"/>
    <col min="10758" max="10758" width="21.140625" customWidth="1"/>
    <col min="11009" max="11009" width="7" customWidth="1"/>
    <col min="11010" max="11010" width="27.5703125" customWidth="1"/>
    <col min="11011" max="11011" width="53.28515625" customWidth="1"/>
    <col min="11012" max="11012" width="15.5703125" customWidth="1"/>
    <col min="11013" max="11013" width="22.7109375" customWidth="1"/>
    <col min="11014" max="11014" width="21.140625" customWidth="1"/>
    <col min="11265" max="11265" width="7" customWidth="1"/>
    <col min="11266" max="11266" width="27.5703125" customWidth="1"/>
    <col min="11267" max="11267" width="53.28515625" customWidth="1"/>
    <col min="11268" max="11268" width="15.5703125" customWidth="1"/>
    <col min="11269" max="11269" width="22.7109375" customWidth="1"/>
    <col min="11270" max="11270" width="21.140625" customWidth="1"/>
    <col min="11521" max="11521" width="7" customWidth="1"/>
    <col min="11522" max="11522" width="27.5703125" customWidth="1"/>
    <col min="11523" max="11523" width="53.28515625" customWidth="1"/>
    <col min="11524" max="11524" width="15.5703125" customWidth="1"/>
    <col min="11525" max="11525" width="22.7109375" customWidth="1"/>
    <col min="11526" max="11526" width="21.140625" customWidth="1"/>
    <col min="11777" max="11777" width="7" customWidth="1"/>
    <col min="11778" max="11778" width="27.5703125" customWidth="1"/>
    <col min="11779" max="11779" width="53.28515625" customWidth="1"/>
    <col min="11780" max="11780" width="15.5703125" customWidth="1"/>
    <col min="11781" max="11781" width="22.7109375" customWidth="1"/>
    <col min="11782" max="11782" width="21.140625" customWidth="1"/>
    <col min="12033" max="12033" width="7" customWidth="1"/>
    <col min="12034" max="12034" width="27.5703125" customWidth="1"/>
    <col min="12035" max="12035" width="53.28515625" customWidth="1"/>
    <col min="12036" max="12036" width="15.5703125" customWidth="1"/>
    <col min="12037" max="12037" width="22.7109375" customWidth="1"/>
    <col min="12038" max="12038" width="21.140625" customWidth="1"/>
    <col min="12289" max="12289" width="7" customWidth="1"/>
    <col min="12290" max="12290" width="27.5703125" customWidth="1"/>
    <col min="12291" max="12291" width="53.28515625" customWidth="1"/>
    <col min="12292" max="12292" width="15.5703125" customWidth="1"/>
    <col min="12293" max="12293" width="22.7109375" customWidth="1"/>
    <col min="12294" max="12294" width="21.140625" customWidth="1"/>
    <col min="12545" max="12545" width="7" customWidth="1"/>
    <col min="12546" max="12546" width="27.5703125" customWidth="1"/>
    <col min="12547" max="12547" width="53.28515625" customWidth="1"/>
    <col min="12548" max="12548" width="15.5703125" customWidth="1"/>
    <col min="12549" max="12549" width="22.7109375" customWidth="1"/>
    <col min="12550" max="12550" width="21.140625" customWidth="1"/>
    <col min="12801" max="12801" width="7" customWidth="1"/>
    <col min="12802" max="12802" width="27.5703125" customWidth="1"/>
    <col min="12803" max="12803" width="53.28515625" customWidth="1"/>
    <col min="12804" max="12804" width="15.5703125" customWidth="1"/>
    <col min="12805" max="12805" width="22.7109375" customWidth="1"/>
    <col min="12806" max="12806" width="21.140625" customWidth="1"/>
    <col min="13057" max="13057" width="7" customWidth="1"/>
    <col min="13058" max="13058" width="27.5703125" customWidth="1"/>
    <col min="13059" max="13059" width="53.28515625" customWidth="1"/>
    <col min="13060" max="13060" width="15.5703125" customWidth="1"/>
    <col min="13061" max="13061" width="22.7109375" customWidth="1"/>
    <col min="13062" max="13062" width="21.140625" customWidth="1"/>
    <col min="13313" max="13313" width="7" customWidth="1"/>
    <col min="13314" max="13314" width="27.5703125" customWidth="1"/>
    <col min="13315" max="13315" width="53.28515625" customWidth="1"/>
    <col min="13316" max="13316" width="15.5703125" customWidth="1"/>
    <col min="13317" max="13317" width="22.7109375" customWidth="1"/>
    <col min="13318" max="13318" width="21.140625" customWidth="1"/>
    <col min="13569" max="13569" width="7" customWidth="1"/>
    <col min="13570" max="13570" width="27.5703125" customWidth="1"/>
    <col min="13571" max="13571" width="53.28515625" customWidth="1"/>
    <col min="13572" max="13572" width="15.5703125" customWidth="1"/>
    <col min="13573" max="13573" width="22.7109375" customWidth="1"/>
    <col min="13574" max="13574" width="21.140625" customWidth="1"/>
    <col min="13825" max="13825" width="7" customWidth="1"/>
    <col min="13826" max="13826" width="27.5703125" customWidth="1"/>
    <col min="13827" max="13827" width="53.28515625" customWidth="1"/>
    <col min="13828" max="13828" width="15.5703125" customWidth="1"/>
    <col min="13829" max="13829" width="22.7109375" customWidth="1"/>
    <col min="13830" max="13830" width="21.140625" customWidth="1"/>
    <col min="14081" max="14081" width="7" customWidth="1"/>
    <col min="14082" max="14082" width="27.5703125" customWidth="1"/>
    <col min="14083" max="14083" width="53.28515625" customWidth="1"/>
    <col min="14084" max="14084" width="15.5703125" customWidth="1"/>
    <col min="14085" max="14085" width="22.7109375" customWidth="1"/>
    <col min="14086" max="14086" width="21.140625" customWidth="1"/>
    <col min="14337" max="14337" width="7" customWidth="1"/>
    <col min="14338" max="14338" width="27.5703125" customWidth="1"/>
    <col min="14339" max="14339" width="53.28515625" customWidth="1"/>
    <col min="14340" max="14340" width="15.5703125" customWidth="1"/>
    <col min="14341" max="14341" width="22.7109375" customWidth="1"/>
    <col min="14342" max="14342" width="21.140625" customWidth="1"/>
    <col min="14593" max="14593" width="7" customWidth="1"/>
    <col min="14594" max="14594" width="27.5703125" customWidth="1"/>
    <col min="14595" max="14595" width="53.28515625" customWidth="1"/>
    <col min="14596" max="14596" width="15.5703125" customWidth="1"/>
    <col min="14597" max="14597" width="22.7109375" customWidth="1"/>
    <col min="14598" max="14598" width="21.140625" customWidth="1"/>
    <col min="14849" max="14849" width="7" customWidth="1"/>
    <col min="14850" max="14850" width="27.5703125" customWidth="1"/>
    <col min="14851" max="14851" width="53.28515625" customWidth="1"/>
    <col min="14852" max="14852" width="15.5703125" customWidth="1"/>
    <col min="14853" max="14853" width="22.7109375" customWidth="1"/>
    <col min="14854" max="14854" width="21.140625" customWidth="1"/>
    <col min="15105" max="15105" width="7" customWidth="1"/>
    <col min="15106" max="15106" width="27.5703125" customWidth="1"/>
    <col min="15107" max="15107" width="53.28515625" customWidth="1"/>
    <col min="15108" max="15108" width="15.5703125" customWidth="1"/>
    <col min="15109" max="15109" width="22.7109375" customWidth="1"/>
    <col min="15110" max="15110" width="21.140625" customWidth="1"/>
    <col min="15361" max="15361" width="7" customWidth="1"/>
    <col min="15362" max="15362" width="27.5703125" customWidth="1"/>
    <col min="15363" max="15363" width="53.28515625" customWidth="1"/>
    <col min="15364" max="15364" width="15.5703125" customWidth="1"/>
    <col min="15365" max="15365" width="22.7109375" customWidth="1"/>
    <col min="15366" max="15366" width="21.140625" customWidth="1"/>
    <col min="15617" max="15617" width="7" customWidth="1"/>
    <col min="15618" max="15618" width="27.5703125" customWidth="1"/>
    <col min="15619" max="15619" width="53.28515625" customWidth="1"/>
    <col min="15620" max="15620" width="15.5703125" customWidth="1"/>
    <col min="15621" max="15621" width="22.7109375" customWidth="1"/>
    <col min="15622" max="15622" width="21.140625" customWidth="1"/>
    <col min="15873" max="15873" width="7" customWidth="1"/>
    <col min="15874" max="15874" width="27.5703125" customWidth="1"/>
    <col min="15875" max="15875" width="53.28515625" customWidth="1"/>
    <col min="15876" max="15876" width="15.5703125" customWidth="1"/>
    <col min="15877" max="15877" width="22.7109375" customWidth="1"/>
    <col min="15878" max="15878" width="21.140625" customWidth="1"/>
    <col min="16129" max="16129" width="7" customWidth="1"/>
    <col min="16130" max="16130" width="27.5703125" customWidth="1"/>
    <col min="16131" max="16131" width="53.28515625" customWidth="1"/>
    <col min="16132" max="16132" width="15.5703125" customWidth="1"/>
    <col min="16133" max="16133" width="22.7109375" customWidth="1"/>
    <col min="16134" max="16134" width="21.140625" customWidth="1"/>
  </cols>
  <sheetData>
    <row r="1" spans="1:6" x14ac:dyDescent="0.25">
      <c r="B1" s="82"/>
      <c r="C1" s="160"/>
      <c r="D1" s="161" t="s">
        <v>144</v>
      </c>
    </row>
    <row r="2" spans="1:6" ht="79.5" customHeight="1" x14ac:dyDescent="0.25">
      <c r="B2" s="170" t="s">
        <v>113</v>
      </c>
      <c r="C2" s="170"/>
      <c r="D2" s="171"/>
    </row>
    <row r="3" spans="1:6" ht="57.75" customHeight="1" thickBot="1" x14ac:dyDescent="0.35">
      <c r="A3" s="173" t="s">
        <v>141</v>
      </c>
      <c r="B3" s="173"/>
      <c r="C3" s="176"/>
      <c r="D3" s="173"/>
      <c r="E3" s="84"/>
    </row>
    <row r="4" spans="1:6" ht="48.75" customHeight="1" x14ac:dyDescent="0.25">
      <c r="A4" s="147" t="s">
        <v>74</v>
      </c>
      <c r="B4" s="85" t="s">
        <v>75</v>
      </c>
      <c r="C4" s="63" t="s">
        <v>150</v>
      </c>
      <c r="D4" s="159" t="s">
        <v>142</v>
      </c>
    </row>
    <row r="5" spans="1:6" ht="31.5" x14ac:dyDescent="0.25">
      <c r="A5" s="148" t="s">
        <v>99</v>
      </c>
      <c r="B5" s="63" t="s">
        <v>77</v>
      </c>
      <c r="C5" s="93">
        <f>C6+C8</f>
        <v>9694.7999999999993</v>
      </c>
      <c r="D5" s="93">
        <f>D6+D8</f>
        <v>10107.9</v>
      </c>
    </row>
    <row r="6" spans="1:6" ht="31.5" x14ac:dyDescent="0.25">
      <c r="A6" s="148" t="s">
        <v>93</v>
      </c>
      <c r="B6" s="63" t="s">
        <v>101</v>
      </c>
      <c r="C6" s="93">
        <f>C7</f>
        <v>792.4</v>
      </c>
      <c r="D6" s="93">
        <f>D7</f>
        <v>849.4</v>
      </c>
    </row>
    <row r="7" spans="1:6" ht="31.5" x14ac:dyDescent="0.25">
      <c r="A7" s="148" t="s">
        <v>94</v>
      </c>
      <c r="B7" s="88" t="s">
        <v>78</v>
      </c>
      <c r="C7" s="63">
        <v>792.4</v>
      </c>
      <c r="D7" s="93">
        <v>849.4</v>
      </c>
    </row>
    <row r="8" spans="1:6" ht="38.25" customHeight="1" x14ac:dyDescent="0.25">
      <c r="A8" s="148" t="s">
        <v>95</v>
      </c>
      <c r="B8" s="88" t="s">
        <v>87</v>
      </c>
      <c r="C8" s="93">
        <f>C9</f>
        <v>8902.4</v>
      </c>
      <c r="D8" s="93">
        <f>D9</f>
        <v>9258.5</v>
      </c>
    </row>
    <row r="9" spans="1:6" ht="47.25" x14ac:dyDescent="0.25">
      <c r="A9" s="148" t="s">
        <v>96</v>
      </c>
      <c r="B9" s="88" t="s">
        <v>85</v>
      </c>
      <c r="C9" s="63">
        <v>8902.4</v>
      </c>
      <c r="D9" s="93">
        <f>D10</f>
        <v>9258.5</v>
      </c>
    </row>
    <row r="10" spans="1:6" ht="72.75" customHeight="1" x14ac:dyDescent="0.25">
      <c r="A10" s="149" t="s">
        <v>97</v>
      </c>
      <c r="B10" s="91" t="s">
        <v>86</v>
      </c>
      <c r="C10" s="162">
        <v>8902.4</v>
      </c>
      <c r="D10" s="163">
        <v>9258.5</v>
      </c>
    </row>
    <row r="11" spans="1:6" ht="15.75" hidden="1" x14ac:dyDescent="0.25">
      <c r="A11" s="148"/>
      <c r="B11" s="88"/>
      <c r="C11" s="63"/>
      <c r="D11" s="93"/>
    </row>
    <row r="12" spans="1:6" ht="15.75" hidden="1" x14ac:dyDescent="0.25">
      <c r="A12" s="148"/>
      <c r="B12" s="88"/>
      <c r="C12" s="63"/>
      <c r="D12" s="93"/>
    </row>
    <row r="13" spans="1:6" s="90" customFormat="1" ht="79.5" hidden="1" customHeight="1" x14ac:dyDescent="0.25">
      <c r="A13" s="149"/>
      <c r="B13" s="91"/>
      <c r="C13" s="162"/>
      <c r="D13" s="163"/>
    </row>
    <row r="14" spans="1:6" ht="31.5" x14ac:dyDescent="0.3">
      <c r="A14" s="150" t="s">
        <v>100</v>
      </c>
      <c r="B14" s="62" t="s">
        <v>79</v>
      </c>
      <c r="C14" s="93">
        <f>+C17+C16</f>
        <v>4986.9000000000005</v>
      </c>
      <c r="D14" s="93">
        <f>+D17+D16</f>
        <v>5157.6000000000004</v>
      </c>
      <c r="E14" s="94"/>
      <c r="F14" s="95"/>
    </row>
    <row r="15" spans="1:6" ht="47.25" x14ac:dyDescent="0.3">
      <c r="A15" s="150" t="s">
        <v>98</v>
      </c>
      <c r="B15" s="62" t="s">
        <v>102</v>
      </c>
      <c r="C15" s="93">
        <f>C16</f>
        <v>4881.1000000000004</v>
      </c>
      <c r="D15" s="93">
        <f>D16</f>
        <v>5051.8</v>
      </c>
      <c r="E15" s="94"/>
      <c r="F15" s="95"/>
    </row>
    <row r="16" spans="1:6" ht="72" customHeight="1" x14ac:dyDescent="0.3">
      <c r="A16" s="150" t="s">
        <v>103</v>
      </c>
      <c r="B16" s="62" t="s">
        <v>80</v>
      </c>
      <c r="C16" s="93">
        <v>4881.1000000000004</v>
      </c>
      <c r="D16" s="93">
        <v>5051.8</v>
      </c>
      <c r="E16" s="94"/>
      <c r="F16" s="95"/>
    </row>
    <row r="17" spans="1:6" ht="45" customHeight="1" x14ac:dyDescent="0.3">
      <c r="A17" s="150" t="s">
        <v>106</v>
      </c>
      <c r="B17" s="62" t="s">
        <v>107</v>
      </c>
      <c r="C17" s="63">
        <v>105.8</v>
      </c>
      <c r="D17" s="93">
        <f>D18</f>
        <v>105.8</v>
      </c>
      <c r="E17" s="94"/>
      <c r="F17" s="95"/>
    </row>
    <row r="18" spans="1:6" ht="54.75" customHeight="1" x14ac:dyDescent="0.3">
      <c r="A18" s="150" t="s">
        <v>108</v>
      </c>
      <c r="B18" s="62" t="s">
        <v>109</v>
      </c>
      <c r="C18" s="63">
        <v>105.8</v>
      </c>
      <c r="D18" s="93">
        <f>D19</f>
        <v>105.8</v>
      </c>
      <c r="E18" s="94"/>
      <c r="F18" s="95"/>
    </row>
    <row r="19" spans="1:6" ht="82.5" customHeight="1" x14ac:dyDescent="0.3">
      <c r="A19" s="150" t="s">
        <v>110</v>
      </c>
      <c r="B19" s="62" t="s">
        <v>111</v>
      </c>
      <c r="C19" s="63">
        <v>105.8</v>
      </c>
      <c r="D19" s="93">
        <v>105.8</v>
      </c>
      <c r="E19" s="94"/>
      <c r="F19" s="95"/>
    </row>
    <row r="20" spans="1:6" ht="19.5" customHeight="1" thickBot="1" x14ac:dyDescent="0.3">
      <c r="A20" s="174" t="s">
        <v>81</v>
      </c>
      <c r="B20" s="175"/>
      <c r="C20" s="97">
        <f>C14+C5</f>
        <v>14681.7</v>
      </c>
      <c r="D20" s="97">
        <f>D14+D5</f>
        <v>15265.5</v>
      </c>
      <c r="F20" s="98"/>
    </row>
    <row r="21" spans="1:6" ht="1.5" customHeight="1" x14ac:dyDescent="0.25">
      <c r="B21" s="172"/>
      <c r="C21" s="172"/>
      <c r="D21" s="172"/>
    </row>
    <row r="22" spans="1:6" ht="26.25" customHeight="1" x14ac:dyDescent="0.35">
      <c r="A22" s="151" t="s">
        <v>82</v>
      </c>
      <c r="B22" s="152"/>
      <c r="C22" s="164"/>
      <c r="D22" s="165"/>
      <c r="E22" s="154"/>
    </row>
    <row r="23" spans="1:6" ht="18" customHeight="1" x14ac:dyDescent="0.35">
      <c r="A23" s="151" t="s">
        <v>112</v>
      </c>
      <c r="B23" s="152"/>
      <c r="C23" s="164"/>
      <c r="D23" s="165"/>
      <c r="E23" s="154"/>
      <c r="F23" s="99"/>
    </row>
    <row r="24" spans="1:6" ht="18.75" x14ac:dyDescent="0.25">
      <c r="B24" s="172"/>
      <c r="C24" s="172"/>
      <c r="D24" s="172"/>
      <c r="F24" s="100"/>
    </row>
    <row r="25" spans="1:6" ht="18.75" x14ac:dyDescent="0.25">
      <c r="B25" s="172"/>
      <c r="C25" s="172"/>
      <c r="D25" s="172"/>
    </row>
    <row r="26" spans="1:6" ht="18.75" x14ac:dyDescent="0.25">
      <c r="B26" s="172"/>
      <c r="C26" s="172"/>
      <c r="D26" s="172"/>
    </row>
    <row r="27" spans="1:6" ht="18.75" x14ac:dyDescent="0.25">
      <c r="A27" s="95"/>
      <c r="B27" s="98"/>
      <c r="C27" s="95"/>
      <c r="D27" s="166"/>
    </row>
    <row r="29" spans="1:6" x14ac:dyDescent="0.25">
      <c r="A29"/>
    </row>
    <row r="30" spans="1:6" x14ac:dyDescent="0.25">
      <c r="A30"/>
    </row>
    <row r="31" spans="1:6" x14ac:dyDescent="0.25">
      <c r="A31" s="99"/>
    </row>
    <row r="32" spans="1:6" ht="15.75" x14ac:dyDescent="0.25">
      <c r="A32" s="100"/>
    </row>
  </sheetData>
  <mergeCells count="7">
    <mergeCell ref="B26:D26"/>
    <mergeCell ref="B2:D2"/>
    <mergeCell ref="A3:D3"/>
    <mergeCell ref="A20:B20"/>
    <mergeCell ref="B21:D21"/>
    <mergeCell ref="B24:D24"/>
    <mergeCell ref="B25:D25"/>
  </mergeCells>
  <pageMargins left="0.83" right="0.17" top="0.56000000000000005" bottom="0.31" header="0.31496062992125984" footer="0.31496062992125984"/>
  <pageSetup paperSize="9" scale="81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opLeftCell="A84" zoomScale="86" zoomScaleNormal="86" workbookViewId="0">
      <selection activeCell="G122" sqref="G122:G123"/>
    </sheetView>
  </sheetViews>
  <sheetFormatPr defaultColWidth="9.140625" defaultRowHeight="15" x14ac:dyDescent="0.25"/>
  <cols>
    <col min="1" max="1" width="73.5703125" style="1" customWidth="1"/>
    <col min="2" max="2" width="11.5703125" style="3" customWidth="1"/>
    <col min="3" max="3" width="9.140625" style="2"/>
    <col min="4" max="4" width="11" style="2" customWidth="1"/>
    <col min="5" max="5" width="21.140625" style="3" customWidth="1"/>
    <col min="6" max="6" width="14.42578125" style="3" customWidth="1"/>
    <col min="7" max="7" width="15" style="7" customWidth="1"/>
    <col min="8" max="9" width="9.140625" style="6"/>
    <col min="10" max="10" width="17.28515625" style="6" customWidth="1"/>
    <col min="11" max="16384" width="9.140625" style="6"/>
  </cols>
  <sheetData>
    <row r="1" spans="1:10" ht="18.75" x14ac:dyDescent="0.25">
      <c r="F1" s="4"/>
      <c r="G1" s="5" t="s">
        <v>68</v>
      </c>
    </row>
    <row r="2" spans="1:10" ht="60" customHeight="1" x14ac:dyDescent="0.25">
      <c r="E2" s="180" t="s">
        <v>139</v>
      </c>
      <c r="F2" s="180"/>
      <c r="G2" s="180"/>
    </row>
    <row r="3" spans="1:10" ht="17.25" customHeight="1" x14ac:dyDescent="0.25">
      <c r="E3" s="180"/>
      <c r="F3" s="180"/>
      <c r="G3" s="180"/>
    </row>
    <row r="4" spans="1:10" ht="4.5" hidden="1" customHeight="1" x14ac:dyDescent="0.25"/>
    <row r="5" spans="1:10" hidden="1" x14ac:dyDescent="0.25"/>
    <row r="6" spans="1:10" hidden="1" x14ac:dyDescent="0.25"/>
    <row r="7" spans="1:10" hidden="1" x14ac:dyDescent="0.25"/>
    <row r="8" spans="1:10" ht="60" customHeight="1" x14ac:dyDescent="0.25">
      <c r="A8" s="177" t="s">
        <v>138</v>
      </c>
      <c r="B8" s="177"/>
      <c r="C8" s="177"/>
      <c r="D8" s="177"/>
      <c r="E8" s="177"/>
      <c r="F8" s="177"/>
      <c r="G8" s="177"/>
    </row>
    <row r="9" spans="1:10" ht="24" customHeight="1" x14ac:dyDescent="0.25">
      <c r="A9" s="8" t="s">
        <v>1</v>
      </c>
      <c r="B9" s="8" t="s">
        <v>69</v>
      </c>
      <c r="C9" s="9" t="s">
        <v>2</v>
      </c>
      <c r="D9" s="9" t="s">
        <v>3</v>
      </c>
      <c r="E9" s="8" t="s">
        <v>104</v>
      </c>
      <c r="F9" s="8" t="s">
        <v>4</v>
      </c>
      <c r="G9" s="10" t="s">
        <v>5</v>
      </c>
      <c r="J9" s="146"/>
    </row>
    <row r="10" spans="1:10" ht="24" hidden="1" customHeight="1" x14ac:dyDescent="0.25">
      <c r="A10" s="11"/>
      <c r="B10" s="11"/>
      <c r="C10" s="12"/>
      <c r="D10" s="12"/>
      <c r="E10" s="13"/>
      <c r="F10" s="13"/>
      <c r="G10" s="14"/>
    </row>
    <row r="11" spans="1:10" ht="66" customHeight="1" x14ac:dyDescent="0.25">
      <c r="A11" s="136" t="s">
        <v>6</v>
      </c>
      <c r="B11" s="137">
        <v>930</v>
      </c>
      <c r="C11" s="138"/>
      <c r="D11" s="138"/>
      <c r="E11" s="139"/>
      <c r="F11" s="140"/>
      <c r="G11" s="141">
        <f>G12+G46+G63+G72+G83</f>
        <v>13345.8</v>
      </c>
      <c r="I11" s="20"/>
    </row>
    <row r="12" spans="1:10" ht="18.75" x14ac:dyDescent="0.3">
      <c r="A12" s="108" t="s">
        <v>7</v>
      </c>
      <c r="B12" s="110">
        <v>930</v>
      </c>
      <c r="C12" s="109" t="s">
        <v>8</v>
      </c>
      <c r="D12" s="109" t="s">
        <v>9</v>
      </c>
      <c r="E12" s="110"/>
      <c r="F12" s="110"/>
      <c r="G12" s="111">
        <f>G14+G37+G46</f>
        <v>10483.5</v>
      </c>
      <c r="I12" s="20"/>
      <c r="J12" s="20"/>
    </row>
    <row r="13" spans="1:10" ht="56.25" x14ac:dyDescent="0.25">
      <c r="A13" s="21" t="s">
        <v>10</v>
      </c>
      <c r="B13" s="23">
        <v>930</v>
      </c>
      <c r="C13" s="22" t="s">
        <v>8</v>
      </c>
      <c r="D13" s="22" t="s">
        <v>9</v>
      </c>
      <c r="E13" s="23" t="s">
        <v>11</v>
      </c>
      <c r="F13" s="24"/>
      <c r="G13" s="19">
        <f>G15+G38</f>
        <v>9897.7000000000007</v>
      </c>
      <c r="H13" s="25"/>
      <c r="I13" s="20"/>
      <c r="J13" s="20"/>
    </row>
    <row r="14" spans="1:10" ht="31.5" x14ac:dyDescent="0.25">
      <c r="A14" s="26" t="s">
        <v>12</v>
      </c>
      <c r="B14" s="28">
        <v>930</v>
      </c>
      <c r="C14" s="27" t="s">
        <v>8</v>
      </c>
      <c r="D14" s="27" t="s">
        <v>13</v>
      </c>
      <c r="E14" s="28"/>
      <c r="F14" s="29"/>
      <c r="G14" s="30">
        <f>G15</f>
        <v>1482.2</v>
      </c>
      <c r="H14" s="25"/>
      <c r="J14" s="20"/>
    </row>
    <row r="15" spans="1:10" ht="28.5" x14ac:dyDescent="0.25">
      <c r="A15" s="31" t="s">
        <v>14</v>
      </c>
      <c r="B15" s="33">
        <v>930</v>
      </c>
      <c r="C15" s="32" t="s">
        <v>8</v>
      </c>
      <c r="D15" s="32" t="s">
        <v>13</v>
      </c>
      <c r="E15" s="33" t="s">
        <v>15</v>
      </c>
      <c r="F15" s="33"/>
      <c r="G15" s="34">
        <f>G16</f>
        <v>1482.2</v>
      </c>
    </row>
    <row r="16" spans="1:10" ht="28.5" x14ac:dyDescent="0.25">
      <c r="A16" s="35" t="s">
        <v>16</v>
      </c>
      <c r="B16" s="37">
        <v>930</v>
      </c>
      <c r="C16" s="36" t="s">
        <v>8</v>
      </c>
      <c r="D16" s="36" t="s">
        <v>13</v>
      </c>
      <c r="E16" s="37" t="s">
        <v>17</v>
      </c>
      <c r="F16" s="8"/>
      <c r="G16" s="38">
        <f>G17</f>
        <v>1482.2</v>
      </c>
    </row>
    <row r="17" spans="1:10" ht="63" x14ac:dyDescent="0.25">
      <c r="A17" s="39" t="s">
        <v>18</v>
      </c>
      <c r="B17" s="77" t="s">
        <v>70</v>
      </c>
      <c r="C17" s="40" t="s">
        <v>8</v>
      </c>
      <c r="D17" s="40" t="s">
        <v>13</v>
      </c>
      <c r="E17" s="37" t="s">
        <v>17</v>
      </c>
      <c r="F17" s="41">
        <v>100</v>
      </c>
      <c r="G17" s="42">
        <f>G18</f>
        <v>1482.2</v>
      </c>
      <c r="J17" s="20"/>
    </row>
    <row r="18" spans="1:10" ht="33.75" customHeight="1" x14ac:dyDescent="0.25">
      <c r="A18" s="43" t="s">
        <v>20</v>
      </c>
      <c r="B18" s="78" t="s">
        <v>70</v>
      </c>
      <c r="C18" s="9" t="s">
        <v>8</v>
      </c>
      <c r="D18" s="9" t="s">
        <v>13</v>
      </c>
      <c r="E18" s="37" t="s">
        <v>17</v>
      </c>
      <c r="F18" s="8">
        <v>120</v>
      </c>
      <c r="G18" s="44">
        <f>1432.2+50</f>
        <v>1482.2</v>
      </c>
    </row>
    <row r="19" spans="1:10" hidden="1" x14ac:dyDescent="0.25">
      <c r="A19" s="43"/>
      <c r="B19" s="8"/>
      <c r="C19" s="9"/>
      <c r="D19" s="9"/>
      <c r="E19" s="8"/>
      <c r="F19" s="8"/>
      <c r="G19" s="45"/>
      <c r="J19" s="20"/>
    </row>
    <row r="20" spans="1:10" hidden="1" x14ac:dyDescent="0.25">
      <c r="A20" s="35"/>
      <c r="B20" s="37"/>
      <c r="C20" s="36"/>
      <c r="D20" s="36"/>
      <c r="E20" s="37"/>
      <c r="F20" s="37"/>
      <c r="G20" s="38"/>
    </row>
    <row r="21" spans="1:10" hidden="1" x14ac:dyDescent="0.25">
      <c r="A21" s="46"/>
      <c r="B21" s="48"/>
      <c r="C21" s="47"/>
      <c r="D21" s="47"/>
      <c r="E21" s="48"/>
      <c r="F21" s="8"/>
      <c r="G21" s="49"/>
    </row>
    <row r="22" spans="1:10" ht="15.75" hidden="1" x14ac:dyDescent="0.25">
      <c r="A22" s="39"/>
      <c r="B22" s="77"/>
      <c r="C22" s="40"/>
      <c r="D22" s="40"/>
      <c r="E22" s="41"/>
      <c r="F22" s="41"/>
      <c r="G22" s="42"/>
    </row>
    <row r="23" spans="1:10" ht="15.75" hidden="1" x14ac:dyDescent="0.25">
      <c r="A23" s="50"/>
      <c r="B23" s="78"/>
      <c r="C23" s="9"/>
      <c r="D23" s="9"/>
      <c r="E23" s="8"/>
      <c r="F23" s="8"/>
      <c r="G23" s="45"/>
    </row>
    <row r="24" spans="1:10" hidden="1" x14ac:dyDescent="0.25">
      <c r="A24" s="43"/>
      <c r="B24" s="8"/>
      <c r="C24" s="9"/>
      <c r="D24" s="9"/>
      <c r="E24" s="8"/>
      <c r="F24" s="8"/>
      <c r="G24" s="45"/>
    </row>
    <row r="25" spans="1:10" ht="15.75" hidden="1" x14ac:dyDescent="0.25">
      <c r="A25" s="50"/>
      <c r="B25" s="78"/>
      <c r="C25" s="9"/>
      <c r="D25" s="9"/>
      <c r="E25" s="8"/>
      <c r="F25" s="8"/>
      <c r="G25" s="45"/>
    </row>
    <row r="26" spans="1:10" ht="8.25" hidden="1" customHeight="1" x14ac:dyDescent="0.25">
      <c r="A26" s="43"/>
      <c r="B26" s="8"/>
      <c r="C26" s="9"/>
      <c r="D26" s="9"/>
      <c r="E26" s="8"/>
      <c r="F26" s="8"/>
      <c r="G26" s="45"/>
    </row>
    <row r="27" spans="1:10" hidden="1" x14ac:dyDescent="0.25">
      <c r="A27" s="46"/>
      <c r="B27" s="48"/>
      <c r="C27" s="47"/>
      <c r="D27" s="47"/>
      <c r="E27" s="48"/>
      <c r="F27" s="8"/>
      <c r="G27" s="49"/>
    </row>
    <row r="28" spans="1:10" ht="15.75" hidden="1" x14ac:dyDescent="0.25">
      <c r="A28" s="39"/>
      <c r="B28" s="77"/>
      <c r="C28" s="40"/>
      <c r="D28" s="40"/>
      <c r="E28" s="41"/>
      <c r="F28" s="41"/>
      <c r="G28" s="42"/>
    </row>
    <row r="29" spans="1:10" ht="15.75" hidden="1" x14ac:dyDescent="0.25">
      <c r="A29" s="50"/>
      <c r="B29" s="78"/>
      <c r="C29" s="9"/>
      <c r="D29" s="9"/>
      <c r="E29" s="8"/>
      <c r="F29" s="8"/>
      <c r="G29" s="45"/>
    </row>
    <row r="30" spans="1:10" ht="15.75" hidden="1" x14ac:dyDescent="0.25">
      <c r="A30" s="50"/>
      <c r="B30" s="78"/>
      <c r="C30" s="9"/>
      <c r="D30" s="9"/>
      <c r="E30" s="8"/>
      <c r="F30" s="8"/>
      <c r="G30" s="45"/>
    </row>
    <row r="31" spans="1:10" hidden="1" x14ac:dyDescent="0.25">
      <c r="A31" s="43"/>
      <c r="B31" s="8"/>
      <c r="C31" s="9"/>
      <c r="D31" s="9"/>
      <c r="E31" s="8"/>
      <c r="F31" s="8"/>
      <c r="G31" s="45"/>
    </row>
    <row r="32" spans="1:10" hidden="1" x14ac:dyDescent="0.25">
      <c r="A32" s="35"/>
      <c r="B32" s="37"/>
      <c r="C32" s="51"/>
      <c r="D32" s="51"/>
      <c r="E32" s="52"/>
      <c r="F32" s="8"/>
      <c r="G32" s="38"/>
    </row>
    <row r="33" spans="1:10" hidden="1" x14ac:dyDescent="0.25">
      <c r="A33" s="46"/>
      <c r="B33" s="48"/>
      <c r="C33" s="47"/>
      <c r="D33" s="47"/>
      <c r="E33" s="48"/>
      <c r="F33" s="8"/>
      <c r="G33" s="49"/>
    </row>
    <row r="34" spans="1:10" ht="15.75" hidden="1" x14ac:dyDescent="0.25">
      <c r="A34" s="39"/>
      <c r="B34" s="77"/>
      <c r="C34" s="40"/>
      <c r="D34" s="40"/>
      <c r="E34" s="41"/>
      <c r="F34" s="41"/>
      <c r="G34" s="42"/>
    </row>
    <row r="35" spans="1:10" ht="15.75" hidden="1" x14ac:dyDescent="0.25">
      <c r="A35" s="50"/>
      <c r="B35" s="78"/>
      <c r="C35" s="9"/>
      <c r="D35" s="9"/>
      <c r="E35" s="8"/>
      <c r="F35" s="8"/>
      <c r="G35" s="45"/>
    </row>
    <row r="36" spans="1:10" x14ac:dyDescent="0.25">
      <c r="A36" s="43"/>
      <c r="B36" s="8"/>
      <c r="C36" s="9"/>
      <c r="D36" s="9"/>
      <c r="E36" s="8"/>
      <c r="F36" s="8"/>
      <c r="G36" s="45"/>
    </row>
    <row r="37" spans="1:10" ht="47.25" x14ac:dyDescent="0.25">
      <c r="A37" s="53" t="s">
        <v>25</v>
      </c>
      <c r="B37" s="55">
        <v>930</v>
      </c>
      <c r="C37" s="54" t="s">
        <v>8</v>
      </c>
      <c r="D37" s="54" t="s">
        <v>26</v>
      </c>
      <c r="E37" s="55"/>
      <c r="F37" s="55"/>
      <c r="G37" s="56">
        <f>G38</f>
        <v>8415.5</v>
      </c>
    </row>
    <row r="38" spans="1:10" ht="42.75" x14ac:dyDescent="0.25">
      <c r="A38" s="31" t="s">
        <v>27</v>
      </c>
      <c r="B38" s="33">
        <v>930</v>
      </c>
      <c r="C38" s="32" t="s">
        <v>8</v>
      </c>
      <c r="D38" s="32" t="s">
        <v>26</v>
      </c>
      <c r="E38" s="33" t="s">
        <v>28</v>
      </c>
      <c r="F38" s="57"/>
      <c r="G38" s="34">
        <f>G39</f>
        <v>8415.5</v>
      </c>
    </row>
    <row r="39" spans="1:10" ht="42.75" x14ac:dyDescent="0.25">
      <c r="A39" s="35" t="s">
        <v>29</v>
      </c>
      <c r="B39" s="37">
        <v>930</v>
      </c>
      <c r="C39" s="36" t="s">
        <v>8</v>
      </c>
      <c r="D39" s="36" t="s">
        <v>26</v>
      </c>
      <c r="E39" s="37" t="s">
        <v>30</v>
      </c>
      <c r="F39" s="8"/>
      <c r="G39" s="38">
        <f>G40+G42+G44</f>
        <v>8415.5</v>
      </c>
    </row>
    <row r="40" spans="1:10" ht="63" x14ac:dyDescent="0.25">
      <c r="A40" s="39" t="s">
        <v>18</v>
      </c>
      <c r="B40" s="77">
        <v>930</v>
      </c>
      <c r="C40" s="40" t="s">
        <v>8</v>
      </c>
      <c r="D40" s="40" t="s">
        <v>26</v>
      </c>
      <c r="E40" s="37" t="s">
        <v>30</v>
      </c>
      <c r="F40" s="41">
        <v>100</v>
      </c>
      <c r="G40" s="42">
        <f>G41</f>
        <v>7806.5</v>
      </c>
    </row>
    <row r="41" spans="1:10" x14ac:dyDescent="0.25">
      <c r="A41" s="43" t="s">
        <v>20</v>
      </c>
      <c r="B41" s="8">
        <v>930</v>
      </c>
      <c r="C41" s="9" t="s">
        <v>8</v>
      </c>
      <c r="D41" s="9" t="s">
        <v>26</v>
      </c>
      <c r="E41" s="37" t="s">
        <v>30</v>
      </c>
      <c r="F41" s="8">
        <v>120</v>
      </c>
      <c r="G41" s="45">
        <v>7806.5</v>
      </c>
      <c r="J41" s="20"/>
    </row>
    <row r="42" spans="1:10" ht="31.5" x14ac:dyDescent="0.25">
      <c r="A42" s="39" t="s">
        <v>31</v>
      </c>
      <c r="B42" s="77">
        <v>930</v>
      </c>
      <c r="C42" s="40" t="s">
        <v>8</v>
      </c>
      <c r="D42" s="40" t="s">
        <v>26</v>
      </c>
      <c r="E42" s="37" t="s">
        <v>30</v>
      </c>
      <c r="F42" s="41">
        <v>200</v>
      </c>
      <c r="G42" s="42">
        <f>G43</f>
        <v>608</v>
      </c>
      <c r="J42" s="20"/>
    </row>
    <row r="43" spans="1:10" ht="36.75" customHeight="1" x14ac:dyDescent="0.25">
      <c r="A43" s="43" t="s">
        <v>19</v>
      </c>
      <c r="B43" s="8">
        <v>930</v>
      </c>
      <c r="C43" s="9" t="s">
        <v>8</v>
      </c>
      <c r="D43" s="9" t="s">
        <v>26</v>
      </c>
      <c r="E43" s="37" t="s">
        <v>30</v>
      </c>
      <c r="F43" s="8">
        <v>240</v>
      </c>
      <c r="G43" s="45">
        <v>608</v>
      </c>
    </row>
    <row r="44" spans="1:10" ht="36.75" customHeight="1" x14ac:dyDescent="0.25">
      <c r="A44" s="39" t="s">
        <v>32</v>
      </c>
      <c r="B44" s="77">
        <v>930</v>
      </c>
      <c r="C44" s="40" t="s">
        <v>8</v>
      </c>
      <c r="D44" s="40" t="s">
        <v>26</v>
      </c>
      <c r="E44" s="37" t="s">
        <v>30</v>
      </c>
      <c r="F44" s="41">
        <v>800</v>
      </c>
      <c r="G44" s="42">
        <f>G45</f>
        <v>1</v>
      </c>
    </row>
    <row r="45" spans="1:10" ht="36.75" customHeight="1" x14ac:dyDescent="0.25">
      <c r="A45" s="43" t="s">
        <v>33</v>
      </c>
      <c r="B45" s="8">
        <v>930</v>
      </c>
      <c r="C45" s="9" t="s">
        <v>8</v>
      </c>
      <c r="D45" s="9" t="s">
        <v>26</v>
      </c>
      <c r="E45" s="37" t="s">
        <v>30</v>
      </c>
      <c r="F45" s="8">
        <v>850</v>
      </c>
      <c r="G45" s="45">
        <v>1</v>
      </c>
    </row>
    <row r="46" spans="1:10" ht="42" customHeight="1" x14ac:dyDescent="0.25">
      <c r="A46" s="53" t="s">
        <v>89</v>
      </c>
      <c r="B46" s="55">
        <v>930</v>
      </c>
      <c r="C46" s="54" t="s">
        <v>8</v>
      </c>
      <c r="D46" s="54" t="s">
        <v>88</v>
      </c>
      <c r="E46" s="55"/>
      <c r="F46" s="55"/>
      <c r="G46" s="56">
        <f>G47+G56</f>
        <v>585.79999999999995</v>
      </c>
    </row>
    <row r="47" spans="1:10" ht="66" customHeight="1" x14ac:dyDescent="0.25">
      <c r="A47" s="155" t="s">
        <v>115</v>
      </c>
      <c r="B47" s="33">
        <v>930</v>
      </c>
      <c r="C47" s="33" t="s">
        <v>8</v>
      </c>
      <c r="D47" s="33" t="s">
        <v>88</v>
      </c>
      <c r="E47" s="33" t="s">
        <v>114</v>
      </c>
      <c r="F47" s="33"/>
      <c r="G47" s="119">
        <f>G48+G52</f>
        <v>480</v>
      </c>
      <c r="J47" s="158"/>
    </row>
    <row r="48" spans="1:10" ht="102.75" customHeight="1" x14ac:dyDescent="0.25">
      <c r="A48" s="105" t="s">
        <v>116</v>
      </c>
      <c r="B48" s="104">
        <v>930</v>
      </c>
      <c r="C48" s="106" t="s">
        <v>8</v>
      </c>
      <c r="D48" s="106" t="s">
        <v>88</v>
      </c>
      <c r="E48" s="104" t="s">
        <v>118</v>
      </c>
      <c r="F48" s="104"/>
      <c r="G48" s="133">
        <f>G49</f>
        <v>350</v>
      </c>
    </row>
    <row r="49" spans="1:7" ht="83.25" customHeight="1" x14ac:dyDescent="0.25">
      <c r="A49" s="35" t="s">
        <v>119</v>
      </c>
      <c r="B49" s="37">
        <v>930</v>
      </c>
      <c r="C49" s="36" t="s">
        <v>8</v>
      </c>
      <c r="D49" s="36" t="s">
        <v>88</v>
      </c>
      <c r="E49" s="37" t="s">
        <v>117</v>
      </c>
      <c r="F49" s="8"/>
      <c r="G49" s="38">
        <f>G50</f>
        <v>350</v>
      </c>
    </row>
    <row r="50" spans="1:7" ht="33.75" customHeight="1" x14ac:dyDescent="0.25">
      <c r="A50" s="39" t="s">
        <v>31</v>
      </c>
      <c r="B50" s="77">
        <v>930</v>
      </c>
      <c r="C50" s="40" t="s">
        <v>8</v>
      </c>
      <c r="D50" s="40" t="s">
        <v>88</v>
      </c>
      <c r="E50" s="37" t="s">
        <v>117</v>
      </c>
      <c r="F50" s="41">
        <v>200</v>
      </c>
      <c r="G50" s="42">
        <f>G51</f>
        <v>350</v>
      </c>
    </row>
    <row r="51" spans="1:7" ht="39.75" customHeight="1" x14ac:dyDescent="0.25">
      <c r="A51" s="43" t="s">
        <v>19</v>
      </c>
      <c r="B51" s="8">
        <v>930</v>
      </c>
      <c r="C51" s="9" t="s">
        <v>8</v>
      </c>
      <c r="D51" s="9" t="s">
        <v>88</v>
      </c>
      <c r="E51" s="37" t="s">
        <v>117</v>
      </c>
      <c r="F51" s="8">
        <v>240</v>
      </c>
      <c r="G51" s="45">
        <v>350</v>
      </c>
    </row>
    <row r="52" spans="1:7" ht="92.25" customHeight="1" x14ac:dyDescent="0.25">
      <c r="A52" s="105" t="s">
        <v>120</v>
      </c>
      <c r="B52" s="104">
        <v>930</v>
      </c>
      <c r="C52" s="106" t="s">
        <v>8</v>
      </c>
      <c r="D52" s="106" t="s">
        <v>88</v>
      </c>
      <c r="E52" s="104" t="s">
        <v>121</v>
      </c>
      <c r="F52" s="104"/>
      <c r="G52" s="133">
        <f>G53</f>
        <v>130</v>
      </c>
    </row>
    <row r="53" spans="1:7" ht="90.75" customHeight="1" x14ac:dyDescent="0.25">
      <c r="A53" s="35" t="s">
        <v>123</v>
      </c>
      <c r="B53" s="37">
        <v>930</v>
      </c>
      <c r="C53" s="36" t="s">
        <v>8</v>
      </c>
      <c r="D53" s="36" t="s">
        <v>88</v>
      </c>
      <c r="E53" s="37" t="s">
        <v>122</v>
      </c>
      <c r="F53" s="8"/>
      <c r="G53" s="38">
        <f>G54</f>
        <v>130</v>
      </c>
    </row>
    <row r="54" spans="1:7" ht="66" customHeight="1" x14ac:dyDescent="0.25">
      <c r="A54" s="39" t="s">
        <v>31</v>
      </c>
      <c r="B54" s="77">
        <v>930</v>
      </c>
      <c r="C54" s="40" t="s">
        <v>8</v>
      </c>
      <c r="D54" s="40" t="s">
        <v>88</v>
      </c>
      <c r="E54" s="37" t="s">
        <v>122</v>
      </c>
      <c r="F54" s="41">
        <v>200</v>
      </c>
      <c r="G54" s="42">
        <f>G55</f>
        <v>130</v>
      </c>
    </row>
    <row r="55" spans="1:7" ht="66" customHeight="1" x14ac:dyDescent="0.25">
      <c r="A55" s="43" t="s">
        <v>19</v>
      </c>
      <c r="B55" s="8">
        <v>930</v>
      </c>
      <c r="C55" s="9" t="s">
        <v>8</v>
      </c>
      <c r="D55" s="9" t="s">
        <v>88</v>
      </c>
      <c r="E55" s="37" t="s">
        <v>122</v>
      </c>
      <c r="F55" s="8">
        <v>240</v>
      </c>
      <c r="G55" s="45">
        <v>130</v>
      </c>
    </row>
    <row r="56" spans="1:7" s="156" customFormat="1" ht="66" customHeight="1" x14ac:dyDescent="0.2">
      <c r="A56" s="155" t="s">
        <v>129</v>
      </c>
      <c r="B56" s="33">
        <v>930</v>
      </c>
      <c r="C56" s="33" t="s">
        <v>8</v>
      </c>
      <c r="D56" s="33">
        <v>13</v>
      </c>
      <c r="E56" s="33" t="s">
        <v>131</v>
      </c>
      <c r="F56" s="33"/>
      <c r="G56" s="34">
        <f>G57</f>
        <v>105.8</v>
      </c>
    </row>
    <row r="57" spans="1:7" s="156" customFormat="1" ht="66" customHeight="1" x14ac:dyDescent="0.2">
      <c r="A57" s="35" t="s">
        <v>130</v>
      </c>
      <c r="B57" s="37">
        <v>930</v>
      </c>
      <c r="C57" s="36" t="s">
        <v>8</v>
      </c>
      <c r="D57" s="36">
        <v>13</v>
      </c>
      <c r="E57" s="37" t="s">
        <v>132</v>
      </c>
      <c r="F57" s="8"/>
      <c r="G57" s="38">
        <f>G58</f>
        <v>105.8</v>
      </c>
    </row>
    <row r="58" spans="1:7" ht="66" customHeight="1" x14ac:dyDescent="0.25">
      <c r="A58" s="39" t="s">
        <v>31</v>
      </c>
      <c r="B58" s="77">
        <v>930</v>
      </c>
      <c r="C58" s="40" t="s">
        <v>8</v>
      </c>
      <c r="D58" s="40">
        <v>13</v>
      </c>
      <c r="E58" s="37" t="s">
        <v>132</v>
      </c>
      <c r="F58" s="41">
        <v>200</v>
      </c>
      <c r="G58" s="42">
        <f>G59</f>
        <v>105.8</v>
      </c>
    </row>
    <row r="59" spans="1:7" ht="66" customHeight="1" x14ac:dyDescent="0.25">
      <c r="A59" s="43" t="s">
        <v>19</v>
      </c>
      <c r="B59" s="8">
        <v>930</v>
      </c>
      <c r="C59" s="9" t="s">
        <v>8</v>
      </c>
      <c r="D59" s="9">
        <v>13</v>
      </c>
      <c r="E59" s="37" t="s">
        <v>132</v>
      </c>
      <c r="F59" s="8">
        <v>240</v>
      </c>
      <c r="G59" s="45">
        <v>105.8</v>
      </c>
    </row>
    <row r="60" spans="1:7" s="156" customFormat="1" ht="66" customHeight="1" x14ac:dyDescent="0.2">
      <c r="A60" s="155" t="s">
        <v>133</v>
      </c>
      <c r="B60" s="33">
        <v>930</v>
      </c>
      <c r="C60" s="33" t="s">
        <v>8</v>
      </c>
      <c r="D60" s="33">
        <v>13</v>
      </c>
      <c r="E60" s="33" t="s">
        <v>134</v>
      </c>
      <c r="F60" s="33"/>
      <c r="G60" s="34"/>
    </row>
    <row r="61" spans="1:7" ht="66" customHeight="1" x14ac:dyDescent="0.25">
      <c r="A61" s="39" t="s">
        <v>32</v>
      </c>
      <c r="B61" s="77">
        <v>930</v>
      </c>
      <c r="C61" s="40" t="s">
        <v>8</v>
      </c>
      <c r="D61" s="40">
        <v>13</v>
      </c>
      <c r="E61" s="37" t="s">
        <v>134</v>
      </c>
      <c r="F61" s="41">
        <v>800</v>
      </c>
      <c r="G61" s="42"/>
    </row>
    <row r="62" spans="1:7" ht="66" customHeight="1" x14ac:dyDescent="0.25">
      <c r="A62" s="43" t="s">
        <v>135</v>
      </c>
      <c r="B62" s="8">
        <v>930</v>
      </c>
      <c r="C62" s="9" t="s">
        <v>8</v>
      </c>
      <c r="D62" s="9">
        <v>13</v>
      </c>
      <c r="E62" s="37" t="s">
        <v>134</v>
      </c>
      <c r="F62" s="8">
        <v>880</v>
      </c>
      <c r="G62" s="45"/>
    </row>
    <row r="63" spans="1:7" ht="38.25" customHeight="1" x14ac:dyDescent="0.3">
      <c r="A63" s="108" t="s">
        <v>136</v>
      </c>
      <c r="B63" s="110">
        <v>930</v>
      </c>
      <c r="C63" s="109" t="s">
        <v>23</v>
      </c>
      <c r="D63" s="109" t="s">
        <v>9</v>
      </c>
      <c r="E63" s="110"/>
      <c r="F63" s="110"/>
      <c r="G63" s="111">
        <f t="shared" ref="G63:G68" si="0">G64</f>
        <v>120</v>
      </c>
    </row>
    <row r="64" spans="1:7" ht="54.75" customHeight="1" x14ac:dyDescent="0.25">
      <c r="A64" s="26" t="s">
        <v>137</v>
      </c>
      <c r="B64" s="28">
        <v>930</v>
      </c>
      <c r="C64" s="27" t="s">
        <v>23</v>
      </c>
      <c r="D64" s="27" t="s">
        <v>128</v>
      </c>
      <c r="E64" s="28"/>
      <c r="F64" s="29"/>
      <c r="G64" s="30">
        <f t="shared" si="0"/>
        <v>120</v>
      </c>
    </row>
    <row r="65" spans="1:7" ht="66" customHeight="1" x14ac:dyDescent="0.25">
      <c r="A65" s="155" t="s">
        <v>115</v>
      </c>
      <c r="B65" s="33">
        <v>930</v>
      </c>
      <c r="C65" s="33" t="s">
        <v>23</v>
      </c>
      <c r="D65" s="33" t="s">
        <v>128</v>
      </c>
      <c r="E65" s="33" t="s">
        <v>114</v>
      </c>
      <c r="F65" s="33"/>
      <c r="G65" s="157">
        <f t="shared" si="0"/>
        <v>120</v>
      </c>
    </row>
    <row r="66" spans="1:7" ht="44.25" customHeight="1" x14ac:dyDescent="0.25">
      <c r="A66" s="105" t="s">
        <v>124</v>
      </c>
      <c r="B66" s="104">
        <v>930</v>
      </c>
      <c r="C66" s="106" t="s">
        <v>23</v>
      </c>
      <c r="D66" s="106" t="s">
        <v>128</v>
      </c>
      <c r="E66" s="104" t="s">
        <v>125</v>
      </c>
      <c r="F66" s="104"/>
      <c r="G66" s="133">
        <f t="shared" si="0"/>
        <v>120</v>
      </c>
    </row>
    <row r="67" spans="1:7" ht="66" customHeight="1" x14ac:dyDescent="0.25">
      <c r="A67" s="35" t="s">
        <v>126</v>
      </c>
      <c r="B67" s="37">
        <v>930</v>
      </c>
      <c r="C67" s="36" t="s">
        <v>23</v>
      </c>
      <c r="D67" s="36" t="s">
        <v>128</v>
      </c>
      <c r="E67" s="37" t="s">
        <v>127</v>
      </c>
      <c r="F67" s="8"/>
      <c r="G67" s="38">
        <f t="shared" si="0"/>
        <v>120</v>
      </c>
    </row>
    <row r="68" spans="1:7" ht="67.5" customHeight="1" x14ac:dyDescent="0.25">
      <c r="A68" s="39" t="s">
        <v>31</v>
      </c>
      <c r="B68" s="77">
        <v>930</v>
      </c>
      <c r="C68" s="40" t="s">
        <v>23</v>
      </c>
      <c r="D68" s="40" t="s">
        <v>128</v>
      </c>
      <c r="E68" s="37" t="s">
        <v>127</v>
      </c>
      <c r="F68" s="41">
        <v>200</v>
      </c>
      <c r="G68" s="42">
        <f t="shared" si="0"/>
        <v>120</v>
      </c>
    </row>
    <row r="69" spans="1:7" ht="57.75" customHeight="1" x14ac:dyDescent="0.25">
      <c r="A69" s="43" t="s">
        <v>19</v>
      </c>
      <c r="B69" s="8">
        <v>930</v>
      </c>
      <c r="C69" s="9" t="s">
        <v>23</v>
      </c>
      <c r="D69" s="9" t="s">
        <v>128</v>
      </c>
      <c r="E69" s="37" t="s">
        <v>127</v>
      </c>
      <c r="F69" s="8">
        <v>240</v>
      </c>
      <c r="G69" s="45">
        <v>120</v>
      </c>
    </row>
    <row r="70" spans="1:7" ht="36.75" hidden="1" customHeight="1" x14ac:dyDescent="0.25">
      <c r="A70" s="39"/>
      <c r="B70" s="37"/>
      <c r="C70" s="40"/>
      <c r="D70" s="40"/>
      <c r="E70" s="37"/>
      <c r="F70" s="8"/>
      <c r="G70" s="45"/>
    </row>
    <row r="71" spans="1:7" ht="36.75" hidden="1" customHeight="1" x14ac:dyDescent="0.25">
      <c r="A71" s="43"/>
      <c r="B71" s="37"/>
      <c r="C71" s="40"/>
      <c r="D71" s="40"/>
      <c r="E71" s="37"/>
      <c r="F71" s="8"/>
      <c r="G71" s="45"/>
    </row>
    <row r="72" spans="1:7" ht="15" customHeight="1" x14ac:dyDescent="0.25">
      <c r="A72" s="131" t="s">
        <v>34</v>
      </c>
      <c r="B72" s="132">
        <v>930</v>
      </c>
      <c r="C72" s="132" t="s">
        <v>35</v>
      </c>
      <c r="D72" s="132" t="s">
        <v>9</v>
      </c>
      <c r="E72" s="131"/>
      <c r="F72" s="131"/>
      <c r="G72" s="134">
        <f>G73</f>
        <v>1806.5</v>
      </c>
    </row>
    <row r="73" spans="1:7" ht="15" customHeight="1" x14ac:dyDescent="0.25">
      <c r="A73" s="58" t="s">
        <v>92</v>
      </c>
      <c r="B73" s="60">
        <v>930</v>
      </c>
      <c r="C73" s="59" t="s">
        <v>35</v>
      </c>
      <c r="D73" s="59" t="s">
        <v>8</v>
      </c>
      <c r="E73" s="60"/>
      <c r="F73" s="60"/>
      <c r="G73" s="61">
        <f>G74</f>
        <v>1806.5</v>
      </c>
    </row>
    <row r="74" spans="1:7" ht="42.75" x14ac:dyDescent="0.25">
      <c r="A74" s="31" t="s">
        <v>90</v>
      </c>
      <c r="B74" s="33">
        <v>930</v>
      </c>
      <c r="C74" s="32" t="s">
        <v>35</v>
      </c>
      <c r="D74" s="32" t="s">
        <v>8</v>
      </c>
      <c r="E74" s="33" t="s">
        <v>36</v>
      </c>
      <c r="F74" s="57"/>
      <c r="G74" s="34">
        <f>G75+G79</f>
        <v>1806.5</v>
      </c>
    </row>
    <row r="75" spans="1:7" ht="47.25" x14ac:dyDescent="0.25">
      <c r="A75" s="105" t="s">
        <v>37</v>
      </c>
      <c r="B75" s="104">
        <v>930</v>
      </c>
      <c r="C75" s="106" t="s">
        <v>35</v>
      </c>
      <c r="D75" s="106" t="s">
        <v>8</v>
      </c>
      <c r="E75" s="104" t="s">
        <v>38</v>
      </c>
      <c r="F75" s="104"/>
      <c r="G75" s="133">
        <f>G76</f>
        <v>1560</v>
      </c>
    </row>
    <row r="76" spans="1:7" ht="42.75" x14ac:dyDescent="0.25">
      <c r="A76" s="35" t="s">
        <v>39</v>
      </c>
      <c r="B76" s="37">
        <v>930</v>
      </c>
      <c r="C76" s="36" t="s">
        <v>35</v>
      </c>
      <c r="D76" s="36" t="s">
        <v>8</v>
      </c>
      <c r="E76" s="37" t="s">
        <v>40</v>
      </c>
      <c r="F76" s="8"/>
      <c r="G76" s="38">
        <f>G77</f>
        <v>1560</v>
      </c>
    </row>
    <row r="77" spans="1:7" ht="31.5" x14ac:dyDescent="0.25">
      <c r="A77" s="39" t="s">
        <v>31</v>
      </c>
      <c r="B77" s="77" t="s">
        <v>70</v>
      </c>
      <c r="C77" s="40" t="s">
        <v>35</v>
      </c>
      <c r="D77" s="40" t="s">
        <v>8</v>
      </c>
      <c r="E77" s="37" t="s">
        <v>40</v>
      </c>
      <c r="F77" s="41">
        <v>200</v>
      </c>
      <c r="G77" s="42">
        <f>G78</f>
        <v>1560</v>
      </c>
    </row>
    <row r="78" spans="1:7" ht="30" x14ac:dyDescent="0.25">
      <c r="A78" s="43" t="s">
        <v>19</v>
      </c>
      <c r="B78" s="8" t="s">
        <v>70</v>
      </c>
      <c r="C78" s="9" t="s">
        <v>35</v>
      </c>
      <c r="D78" s="9" t="s">
        <v>8</v>
      </c>
      <c r="E78" s="37" t="s">
        <v>40</v>
      </c>
      <c r="F78" s="8">
        <v>240</v>
      </c>
      <c r="G78" s="45">
        <v>1560</v>
      </c>
    </row>
    <row r="79" spans="1:7" ht="47.25" x14ac:dyDescent="0.25">
      <c r="A79" s="105" t="s">
        <v>41</v>
      </c>
      <c r="B79" s="104">
        <v>930</v>
      </c>
      <c r="C79" s="106" t="s">
        <v>35</v>
      </c>
      <c r="D79" s="106" t="s">
        <v>8</v>
      </c>
      <c r="E79" s="104" t="s">
        <v>84</v>
      </c>
      <c r="F79" s="104"/>
      <c r="G79" s="133">
        <f>G80</f>
        <v>246.5</v>
      </c>
    </row>
    <row r="80" spans="1:7" ht="42.75" x14ac:dyDescent="0.25">
      <c r="A80" s="35" t="s">
        <v>42</v>
      </c>
      <c r="B80" s="37" t="s">
        <v>70</v>
      </c>
      <c r="C80" s="36" t="s">
        <v>35</v>
      </c>
      <c r="D80" s="36" t="s">
        <v>8</v>
      </c>
      <c r="E80" s="37" t="s">
        <v>43</v>
      </c>
      <c r="F80" s="8"/>
      <c r="G80" s="38">
        <f>G81</f>
        <v>246.5</v>
      </c>
    </row>
    <row r="81" spans="1:10" ht="31.5" x14ac:dyDescent="0.25">
      <c r="A81" s="39" t="s">
        <v>31</v>
      </c>
      <c r="B81" s="77" t="s">
        <v>70</v>
      </c>
      <c r="C81" s="40" t="s">
        <v>35</v>
      </c>
      <c r="D81" s="40" t="s">
        <v>8</v>
      </c>
      <c r="E81" s="37" t="s">
        <v>43</v>
      </c>
      <c r="F81" s="41">
        <v>200</v>
      </c>
      <c r="G81" s="42">
        <f>G82</f>
        <v>246.5</v>
      </c>
    </row>
    <row r="82" spans="1:10" ht="30" x14ac:dyDescent="0.25">
      <c r="A82" s="43" t="s">
        <v>19</v>
      </c>
      <c r="B82" s="8" t="s">
        <v>70</v>
      </c>
      <c r="C82" s="9" t="s">
        <v>35</v>
      </c>
      <c r="D82" s="9" t="s">
        <v>8</v>
      </c>
      <c r="E82" s="37" t="s">
        <v>43</v>
      </c>
      <c r="F82" s="8">
        <v>240</v>
      </c>
      <c r="G82" s="45">
        <f>302.3-55.8</f>
        <v>246.5</v>
      </c>
    </row>
    <row r="83" spans="1:10" x14ac:dyDescent="0.25">
      <c r="A83" s="131" t="s">
        <v>44</v>
      </c>
      <c r="B83" s="132">
        <v>930</v>
      </c>
      <c r="C83" s="132" t="s">
        <v>45</v>
      </c>
      <c r="D83" s="132" t="s">
        <v>9</v>
      </c>
      <c r="E83" s="131"/>
      <c r="F83" s="131"/>
      <c r="G83" s="134">
        <f>G84</f>
        <v>350</v>
      </c>
    </row>
    <row r="84" spans="1:10" x14ac:dyDescent="0.25">
      <c r="A84" s="64" t="s">
        <v>83</v>
      </c>
      <c r="B84" s="66">
        <v>930</v>
      </c>
      <c r="C84" s="65" t="s">
        <v>45</v>
      </c>
      <c r="D84" s="65" t="s">
        <v>8</v>
      </c>
      <c r="E84" s="66"/>
      <c r="F84" s="66"/>
      <c r="G84" s="67">
        <f>G85</f>
        <v>350</v>
      </c>
    </row>
    <row r="85" spans="1:10" ht="57" x14ac:dyDescent="0.25">
      <c r="A85" s="31" t="s">
        <v>91</v>
      </c>
      <c r="B85" s="33">
        <v>930</v>
      </c>
      <c r="C85" s="32" t="s">
        <v>45</v>
      </c>
      <c r="D85" s="32" t="s">
        <v>8</v>
      </c>
      <c r="E85" s="33" t="s">
        <v>46</v>
      </c>
      <c r="F85" s="57"/>
      <c r="G85" s="34">
        <f>G86</f>
        <v>350</v>
      </c>
      <c r="J85" s="20"/>
    </row>
    <row r="86" spans="1:10" ht="42.75" x14ac:dyDescent="0.25">
      <c r="A86" s="35" t="s">
        <v>47</v>
      </c>
      <c r="B86" s="37">
        <v>930</v>
      </c>
      <c r="C86" s="36" t="s">
        <v>45</v>
      </c>
      <c r="D86" s="36" t="s">
        <v>8</v>
      </c>
      <c r="E86" s="37" t="s">
        <v>48</v>
      </c>
      <c r="F86" s="8"/>
      <c r="G86" s="38">
        <f>G87</f>
        <v>350</v>
      </c>
      <c r="J86" s="20"/>
    </row>
    <row r="87" spans="1:10" ht="31.5" x14ac:dyDescent="0.25">
      <c r="A87" s="39" t="s">
        <v>31</v>
      </c>
      <c r="B87" s="77" t="s">
        <v>70</v>
      </c>
      <c r="C87" s="40" t="s">
        <v>45</v>
      </c>
      <c r="D87" s="40" t="s">
        <v>8</v>
      </c>
      <c r="E87" s="37" t="s">
        <v>48</v>
      </c>
      <c r="F87" s="41">
        <v>200</v>
      </c>
      <c r="G87" s="42">
        <f>G88</f>
        <v>350</v>
      </c>
    </row>
    <row r="88" spans="1:10" ht="30" x14ac:dyDescent="0.25">
      <c r="A88" s="43" t="s">
        <v>19</v>
      </c>
      <c r="B88" s="77" t="s">
        <v>70</v>
      </c>
      <c r="C88" s="40" t="s">
        <v>45</v>
      </c>
      <c r="D88" s="40" t="s">
        <v>8</v>
      </c>
      <c r="E88" s="37" t="s">
        <v>48</v>
      </c>
      <c r="F88" s="8">
        <v>240</v>
      </c>
      <c r="G88" s="45">
        <f>400-50</f>
        <v>350</v>
      </c>
    </row>
    <row r="89" spans="1:10" ht="36.75" customHeight="1" x14ac:dyDescent="0.25">
      <c r="A89" s="136" t="s">
        <v>49</v>
      </c>
      <c r="B89" s="142">
        <v>931</v>
      </c>
      <c r="C89" s="143"/>
      <c r="D89" s="143"/>
      <c r="E89" s="142"/>
      <c r="F89" s="144"/>
      <c r="G89" s="145">
        <f>G91</f>
        <v>2760.2</v>
      </c>
    </row>
    <row r="90" spans="1:10" ht="18.75" x14ac:dyDescent="0.3">
      <c r="A90" s="108" t="s">
        <v>7</v>
      </c>
      <c r="B90" s="110">
        <v>931</v>
      </c>
      <c r="C90" s="109" t="s">
        <v>8</v>
      </c>
      <c r="D90" s="109" t="s">
        <v>9</v>
      </c>
      <c r="E90" s="110"/>
      <c r="F90" s="110"/>
      <c r="G90" s="135">
        <f>G91</f>
        <v>2760.2</v>
      </c>
    </row>
    <row r="91" spans="1:10" ht="29.25" customHeight="1" x14ac:dyDescent="0.25">
      <c r="A91" s="31" t="s">
        <v>51</v>
      </c>
      <c r="B91" s="33">
        <v>931</v>
      </c>
      <c r="C91" s="32" t="s">
        <v>8</v>
      </c>
      <c r="D91" s="32" t="s">
        <v>23</v>
      </c>
      <c r="E91" s="33" t="s">
        <v>52</v>
      </c>
      <c r="F91" s="57"/>
      <c r="G91" s="34">
        <f>G92</f>
        <v>2760.2</v>
      </c>
    </row>
    <row r="92" spans="1:10" ht="28.5" x14ac:dyDescent="0.25">
      <c r="A92" s="35" t="s">
        <v>53</v>
      </c>
      <c r="B92" s="52">
        <v>931</v>
      </c>
      <c r="C92" s="51" t="s">
        <v>8</v>
      </c>
      <c r="D92" s="51" t="s">
        <v>23</v>
      </c>
      <c r="E92" s="52" t="s">
        <v>54</v>
      </c>
      <c r="F92" s="69"/>
      <c r="G92" s="38">
        <f>G93</f>
        <v>2760.2</v>
      </c>
    </row>
    <row r="93" spans="1:10" ht="30" x14ac:dyDescent="0.25">
      <c r="A93" s="46" t="s">
        <v>55</v>
      </c>
      <c r="B93" s="79">
        <v>931</v>
      </c>
      <c r="C93" s="47" t="s">
        <v>8</v>
      </c>
      <c r="D93" s="47" t="s">
        <v>23</v>
      </c>
      <c r="E93" s="52" t="s">
        <v>54</v>
      </c>
      <c r="F93" s="8"/>
      <c r="G93" s="49">
        <f>G94+G96+G101</f>
        <v>2760.2</v>
      </c>
      <c r="I93" s="20"/>
    </row>
    <row r="94" spans="1:10" ht="63" x14ac:dyDescent="0.25">
      <c r="A94" s="39" t="s">
        <v>18</v>
      </c>
      <c r="B94" s="80" t="s">
        <v>71</v>
      </c>
      <c r="C94" s="40" t="s">
        <v>8</v>
      </c>
      <c r="D94" s="40" t="s">
        <v>23</v>
      </c>
      <c r="E94" s="52" t="s">
        <v>54</v>
      </c>
      <c r="F94" s="41">
        <v>100</v>
      </c>
      <c r="G94" s="42">
        <f>G95</f>
        <v>2120.5</v>
      </c>
      <c r="J94" s="20"/>
    </row>
    <row r="95" spans="1:10" ht="31.5" x14ac:dyDescent="0.25">
      <c r="A95" s="50" t="s">
        <v>20</v>
      </c>
      <c r="B95" s="78" t="s">
        <v>71</v>
      </c>
      <c r="C95" s="9" t="s">
        <v>8</v>
      </c>
      <c r="D95" s="9" t="s">
        <v>23</v>
      </c>
      <c r="E95" s="52" t="s">
        <v>54</v>
      </c>
      <c r="F95" s="8">
        <v>120</v>
      </c>
      <c r="G95" s="45">
        <v>2120.5</v>
      </c>
    </row>
    <row r="96" spans="1:10" ht="31.5" x14ac:dyDescent="0.25">
      <c r="A96" s="39" t="s">
        <v>31</v>
      </c>
      <c r="B96" s="77" t="s">
        <v>71</v>
      </c>
      <c r="C96" s="40" t="s">
        <v>8</v>
      </c>
      <c r="D96" s="40" t="s">
        <v>23</v>
      </c>
      <c r="E96" s="52" t="s">
        <v>54</v>
      </c>
      <c r="F96" s="41">
        <v>200</v>
      </c>
      <c r="G96" s="42">
        <f>G100</f>
        <v>627.70000000000005</v>
      </c>
    </row>
    <row r="97" spans="1:10" ht="30" hidden="1" x14ac:dyDescent="0.25">
      <c r="A97" s="43" t="s">
        <v>19</v>
      </c>
      <c r="B97" s="78"/>
      <c r="C97" s="9" t="s">
        <v>8</v>
      </c>
      <c r="D97" s="9" t="s">
        <v>23</v>
      </c>
      <c r="E97" s="52" t="s">
        <v>54</v>
      </c>
      <c r="F97" s="8">
        <v>244</v>
      </c>
      <c r="G97" s="45"/>
    </row>
    <row r="98" spans="1:10" ht="8.25" hidden="1" customHeight="1" x14ac:dyDescent="0.25">
      <c r="A98" s="43"/>
      <c r="B98" s="8"/>
      <c r="C98" s="9"/>
      <c r="D98" s="9"/>
      <c r="E98" s="52" t="s">
        <v>54</v>
      </c>
      <c r="F98" s="8"/>
      <c r="G98" s="45"/>
    </row>
    <row r="99" spans="1:10" hidden="1" x14ac:dyDescent="0.25">
      <c r="A99" s="46" t="s">
        <v>56</v>
      </c>
      <c r="B99" s="48"/>
      <c r="C99" s="47" t="s">
        <v>8</v>
      </c>
      <c r="D99" s="47" t="s">
        <v>23</v>
      </c>
      <c r="E99" s="52" t="s">
        <v>54</v>
      </c>
      <c r="F99" s="8"/>
      <c r="G99" s="49">
        <v>0</v>
      </c>
    </row>
    <row r="100" spans="1:10" ht="31.5" x14ac:dyDescent="0.25">
      <c r="A100" s="39" t="s">
        <v>19</v>
      </c>
      <c r="B100" s="77" t="s">
        <v>71</v>
      </c>
      <c r="C100" s="40" t="s">
        <v>8</v>
      </c>
      <c r="D100" s="40" t="s">
        <v>23</v>
      </c>
      <c r="E100" s="52" t="s">
        <v>54</v>
      </c>
      <c r="F100" s="41">
        <v>240</v>
      </c>
      <c r="G100" s="42">
        <v>627.70000000000005</v>
      </c>
    </row>
    <row r="101" spans="1:10" ht="15.75" x14ac:dyDescent="0.25">
      <c r="A101" s="39" t="s">
        <v>32</v>
      </c>
      <c r="B101" s="77" t="s">
        <v>71</v>
      </c>
      <c r="C101" s="40" t="s">
        <v>8</v>
      </c>
      <c r="D101" s="40" t="s">
        <v>23</v>
      </c>
      <c r="E101" s="37" t="s">
        <v>54</v>
      </c>
      <c r="F101" s="41">
        <v>800</v>
      </c>
      <c r="G101" s="42">
        <f>G102</f>
        <v>12</v>
      </c>
    </row>
    <row r="102" spans="1:10" x14ac:dyDescent="0.25">
      <c r="A102" s="43" t="s">
        <v>33</v>
      </c>
      <c r="B102" s="8" t="s">
        <v>71</v>
      </c>
      <c r="C102" s="9" t="s">
        <v>8</v>
      </c>
      <c r="D102" s="9" t="s">
        <v>23</v>
      </c>
      <c r="E102" s="37" t="s">
        <v>54</v>
      </c>
      <c r="F102" s="8">
        <v>850</v>
      </c>
      <c r="G102" s="45">
        <v>12</v>
      </c>
    </row>
    <row r="103" spans="1:10" ht="28.5" customHeight="1" x14ac:dyDescent="0.25">
      <c r="A103" s="70" t="s">
        <v>57</v>
      </c>
      <c r="B103" s="72"/>
      <c r="C103" s="71"/>
      <c r="D103" s="71"/>
      <c r="E103" s="72"/>
      <c r="F103" s="72"/>
      <c r="G103" s="73">
        <f>G90+G83+G72+G63+G12</f>
        <v>15520.2</v>
      </c>
      <c r="J103" s="20"/>
    </row>
    <row r="104" spans="1:10" s="74" customFormat="1" ht="30" hidden="1" x14ac:dyDescent="0.25">
      <c r="A104" s="46" t="s">
        <v>58</v>
      </c>
      <c r="B104" s="48"/>
      <c r="C104" s="47" t="s">
        <v>8</v>
      </c>
      <c r="D104" s="47" t="s">
        <v>26</v>
      </c>
      <c r="E104" s="48">
        <v>73</v>
      </c>
      <c r="F104" s="48"/>
      <c r="G104" s="49">
        <v>0</v>
      </c>
    </row>
    <row r="105" spans="1:10" ht="31.5" hidden="1" x14ac:dyDescent="0.25">
      <c r="A105" s="39" t="s">
        <v>19</v>
      </c>
      <c r="B105" s="77"/>
      <c r="C105" s="40" t="s">
        <v>8</v>
      </c>
      <c r="D105" s="40" t="s">
        <v>26</v>
      </c>
      <c r="E105" s="41">
        <v>73</v>
      </c>
      <c r="F105" s="41">
        <v>240</v>
      </c>
      <c r="G105" s="42">
        <v>0</v>
      </c>
    </row>
    <row r="106" spans="1:10" ht="31.5" hidden="1" x14ac:dyDescent="0.25">
      <c r="A106" s="50" t="s">
        <v>24</v>
      </c>
      <c r="B106" s="78"/>
      <c r="C106" s="9" t="s">
        <v>8</v>
      </c>
      <c r="D106" s="9" t="s">
        <v>26</v>
      </c>
      <c r="E106" s="8">
        <v>73</v>
      </c>
      <c r="F106" s="8">
        <v>243</v>
      </c>
      <c r="G106" s="45"/>
    </row>
    <row r="107" spans="1:10" ht="31.5" hidden="1" x14ac:dyDescent="0.25">
      <c r="A107" s="50" t="s">
        <v>22</v>
      </c>
      <c r="B107" s="78"/>
      <c r="C107" s="9" t="s">
        <v>8</v>
      </c>
      <c r="D107" s="9" t="s">
        <v>26</v>
      </c>
      <c r="E107" s="8">
        <v>73</v>
      </c>
      <c r="F107" s="8">
        <v>244</v>
      </c>
      <c r="G107" s="45"/>
    </row>
    <row r="108" spans="1:10" ht="9.75" hidden="1" customHeight="1" x14ac:dyDescent="0.25">
      <c r="A108" s="39"/>
      <c r="B108" s="77"/>
      <c r="C108" s="9"/>
      <c r="D108" s="9"/>
      <c r="E108" s="8"/>
      <c r="F108" s="8"/>
      <c r="G108" s="45"/>
    </row>
    <row r="109" spans="1:10" ht="28.5" hidden="1" x14ac:dyDescent="0.25">
      <c r="A109" s="31" t="s">
        <v>59</v>
      </c>
      <c r="B109" s="33"/>
      <c r="C109" s="32" t="s">
        <v>8</v>
      </c>
      <c r="D109" s="32" t="s">
        <v>26</v>
      </c>
      <c r="E109" s="33">
        <v>75</v>
      </c>
      <c r="F109" s="57"/>
      <c r="G109" s="34">
        <v>0</v>
      </c>
    </row>
    <row r="110" spans="1:10" ht="57" hidden="1" x14ac:dyDescent="0.25">
      <c r="A110" s="35" t="s">
        <v>60</v>
      </c>
      <c r="B110" s="37"/>
      <c r="C110" s="36" t="s">
        <v>8</v>
      </c>
      <c r="D110" s="36" t="s">
        <v>26</v>
      </c>
      <c r="E110" s="37">
        <v>75</v>
      </c>
      <c r="F110" s="37"/>
      <c r="G110" s="38">
        <v>0</v>
      </c>
    </row>
    <row r="111" spans="1:10" s="74" customFormat="1" ht="30" hidden="1" x14ac:dyDescent="0.25">
      <c r="A111" s="46" t="s">
        <v>61</v>
      </c>
      <c r="B111" s="48"/>
      <c r="C111" s="47" t="s">
        <v>8</v>
      </c>
      <c r="D111" s="47" t="s">
        <v>26</v>
      </c>
      <c r="E111" s="48">
        <v>75</v>
      </c>
      <c r="F111" s="48"/>
      <c r="G111" s="49">
        <v>0</v>
      </c>
    </row>
    <row r="112" spans="1:10" ht="31.5" hidden="1" x14ac:dyDescent="0.25">
      <c r="A112" s="39" t="s">
        <v>20</v>
      </c>
      <c r="B112" s="77"/>
      <c r="C112" s="40" t="s">
        <v>8</v>
      </c>
      <c r="D112" s="40" t="s">
        <v>26</v>
      </c>
      <c r="E112" s="41">
        <v>75</v>
      </c>
      <c r="F112" s="41">
        <v>120</v>
      </c>
      <c r="G112" s="45">
        <v>0</v>
      </c>
    </row>
    <row r="113" spans="1:8" ht="31.5" hidden="1" x14ac:dyDescent="0.25">
      <c r="A113" s="50" t="s">
        <v>21</v>
      </c>
      <c r="B113" s="78"/>
      <c r="C113" s="9" t="s">
        <v>8</v>
      </c>
      <c r="D113" s="9" t="s">
        <v>26</v>
      </c>
      <c r="E113" s="8">
        <v>75</v>
      </c>
      <c r="F113" s="8">
        <v>121</v>
      </c>
      <c r="G113" s="45"/>
    </row>
    <row r="114" spans="1:8" ht="31.5" hidden="1" x14ac:dyDescent="0.25">
      <c r="A114" s="39" t="s">
        <v>19</v>
      </c>
      <c r="B114" s="77"/>
      <c r="C114" s="40" t="s">
        <v>8</v>
      </c>
      <c r="D114" s="40" t="s">
        <v>26</v>
      </c>
      <c r="E114" s="41">
        <v>75</v>
      </c>
      <c r="F114" s="41">
        <v>240</v>
      </c>
      <c r="G114" s="42">
        <v>0</v>
      </c>
    </row>
    <row r="115" spans="1:8" ht="31.5" hidden="1" x14ac:dyDescent="0.25">
      <c r="A115" s="50" t="s">
        <v>22</v>
      </c>
      <c r="B115" s="78"/>
      <c r="C115" s="9" t="s">
        <v>8</v>
      </c>
      <c r="D115" s="9" t="s">
        <v>26</v>
      </c>
      <c r="E115" s="8">
        <v>75</v>
      </c>
      <c r="F115" s="8">
        <v>244</v>
      </c>
      <c r="G115" s="45"/>
    </row>
    <row r="116" spans="1:8" hidden="1" x14ac:dyDescent="0.25">
      <c r="A116" s="43"/>
      <c r="B116" s="8"/>
      <c r="C116" s="9"/>
      <c r="D116" s="9"/>
      <c r="E116" s="8"/>
      <c r="F116" s="8"/>
      <c r="G116" s="45"/>
    </row>
    <row r="117" spans="1:8" ht="15.75" hidden="1" x14ac:dyDescent="0.25">
      <c r="A117" s="53" t="s">
        <v>62</v>
      </c>
      <c r="B117" s="55"/>
      <c r="C117" s="54" t="s">
        <v>8</v>
      </c>
      <c r="D117" s="54" t="s">
        <v>45</v>
      </c>
      <c r="E117" s="55"/>
      <c r="F117" s="55"/>
      <c r="G117" s="68">
        <v>0</v>
      </c>
    </row>
    <row r="118" spans="1:8" ht="28.5" hidden="1" customHeight="1" x14ac:dyDescent="0.25">
      <c r="A118" s="31" t="s">
        <v>63</v>
      </c>
      <c r="B118" s="33"/>
      <c r="C118" s="32" t="s">
        <v>8</v>
      </c>
      <c r="D118" s="32" t="s">
        <v>45</v>
      </c>
      <c r="E118" s="33">
        <v>74</v>
      </c>
      <c r="F118" s="57"/>
      <c r="G118" s="34">
        <v>0</v>
      </c>
    </row>
    <row r="119" spans="1:8" ht="28.5" hidden="1" x14ac:dyDescent="0.25">
      <c r="A119" s="35" t="s">
        <v>64</v>
      </c>
      <c r="B119" s="37"/>
      <c r="C119" s="36" t="s">
        <v>8</v>
      </c>
      <c r="D119" s="36" t="s">
        <v>45</v>
      </c>
      <c r="E119" s="37">
        <v>74</v>
      </c>
      <c r="F119" s="37"/>
      <c r="G119" s="38">
        <v>0</v>
      </c>
    </row>
    <row r="120" spans="1:8" s="74" customFormat="1" ht="30" hidden="1" x14ac:dyDescent="0.25">
      <c r="A120" s="46" t="s">
        <v>64</v>
      </c>
      <c r="B120" s="48"/>
      <c r="C120" s="47" t="s">
        <v>8</v>
      </c>
      <c r="D120" s="47" t="s">
        <v>45</v>
      </c>
      <c r="E120" s="48">
        <v>74</v>
      </c>
      <c r="F120" s="48"/>
      <c r="G120" s="49">
        <v>0</v>
      </c>
    </row>
    <row r="121" spans="1:8" ht="15.75" hidden="1" x14ac:dyDescent="0.25">
      <c r="A121" s="39" t="s">
        <v>65</v>
      </c>
      <c r="B121" s="77"/>
      <c r="C121" s="40" t="s">
        <v>8</v>
      </c>
      <c r="D121" s="40" t="s">
        <v>45</v>
      </c>
      <c r="E121" s="41">
        <v>74</v>
      </c>
      <c r="F121" s="41">
        <v>870</v>
      </c>
      <c r="G121" s="45"/>
    </row>
    <row r="122" spans="1:8" x14ac:dyDescent="0.25">
      <c r="H122" s="20"/>
    </row>
    <row r="123" spans="1:8" ht="18.75" x14ac:dyDescent="0.3">
      <c r="A123" s="75" t="s">
        <v>66</v>
      </c>
      <c r="B123" s="76"/>
      <c r="C123" s="76"/>
      <c r="D123" s="76"/>
      <c r="E123" s="76"/>
      <c r="H123" s="20"/>
    </row>
    <row r="124" spans="1:8" ht="30" customHeight="1" x14ac:dyDescent="0.25">
      <c r="A124" s="178" t="s">
        <v>72</v>
      </c>
      <c r="B124" s="179"/>
      <c r="C124" s="179"/>
      <c r="D124" s="179"/>
      <c r="E124" s="179"/>
      <c r="F124" s="179"/>
      <c r="G124" s="179"/>
    </row>
  </sheetData>
  <mergeCells count="3">
    <mergeCell ref="A8:G8"/>
    <mergeCell ref="A124:G124"/>
    <mergeCell ref="E2:G3"/>
  </mergeCells>
  <pageMargins left="0.70866141732283472" right="0.31496062992125984" top="0.15748031496062992" bottom="0.15748031496062992" header="0.31496062992125984" footer="0.31496062992125984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zoomScale="86" zoomScaleNormal="86" workbookViewId="0">
      <selection activeCell="G122" sqref="G122:H123"/>
    </sheetView>
  </sheetViews>
  <sheetFormatPr defaultColWidth="9.140625" defaultRowHeight="15" x14ac:dyDescent="0.25"/>
  <cols>
    <col min="1" max="1" width="73.5703125" style="1" customWidth="1"/>
    <col min="2" max="2" width="11.5703125" style="3" customWidth="1"/>
    <col min="3" max="3" width="9.140625" style="2"/>
    <col min="4" max="4" width="11" style="2" customWidth="1"/>
    <col min="5" max="5" width="21.140625" style="3" customWidth="1"/>
    <col min="6" max="6" width="14.42578125" style="3" customWidth="1"/>
    <col min="7" max="7" width="15" style="7" customWidth="1"/>
    <col min="8" max="8" width="15.5703125" style="6" customWidth="1"/>
    <col min="9" max="9" width="9.140625" style="6"/>
    <col min="10" max="10" width="17.28515625" style="6" customWidth="1"/>
    <col min="11" max="16384" width="9.140625" style="6"/>
  </cols>
  <sheetData>
    <row r="1" spans="1:10" ht="18.75" x14ac:dyDescent="0.25">
      <c r="F1" s="4"/>
      <c r="G1" s="5" t="s">
        <v>143</v>
      </c>
    </row>
    <row r="2" spans="1:10" ht="60" customHeight="1" x14ac:dyDescent="0.25">
      <c r="E2" s="181" t="s">
        <v>139</v>
      </c>
      <c r="F2" s="181"/>
      <c r="G2" s="181"/>
      <c r="H2" s="181"/>
    </row>
    <row r="3" spans="1:10" ht="17.25" customHeight="1" x14ac:dyDescent="0.25">
      <c r="E3" s="181"/>
      <c r="F3" s="181"/>
      <c r="G3" s="181"/>
      <c r="H3" s="181"/>
    </row>
    <row r="4" spans="1:10" ht="4.5" hidden="1" customHeight="1" x14ac:dyDescent="0.25"/>
    <row r="5" spans="1:10" hidden="1" x14ac:dyDescent="0.25"/>
    <row r="6" spans="1:10" hidden="1" x14ac:dyDescent="0.25"/>
    <row r="7" spans="1:10" hidden="1" x14ac:dyDescent="0.25"/>
    <row r="8" spans="1:10" ht="60" customHeight="1" x14ac:dyDescent="0.25">
      <c r="A8" s="177" t="s">
        <v>145</v>
      </c>
      <c r="B8" s="177"/>
      <c r="C8" s="177"/>
      <c r="D8" s="177"/>
      <c r="E8" s="177"/>
      <c r="F8" s="177"/>
      <c r="G8" s="177"/>
    </row>
    <row r="9" spans="1:10" ht="45.75" customHeight="1" x14ac:dyDescent="0.25">
      <c r="A9" s="8" t="s">
        <v>1</v>
      </c>
      <c r="B9" s="8" t="s">
        <v>69</v>
      </c>
      <c r="C9" s="9" t="s">
        <v>2</v>
      </c>
      <c r="D9" s="9" t="s">
        <v>3</v>
      </c>
      <c r="E9" s="8" t="s">
        <v>104</v>
      </c>
      <c r="F9" s="8" t="s">
        <v>4</v>
      </c>
      <c r="G9" s="10" t="s">
        <v>146</v>
      </c>
      <c r="H9" s="10" t="s">
        <v>147</v>
      </c>
      <c r="J9" s="146"/>
    </row>
    <row r="10" spans="1:10" ht="24" hidden="1" customHeight="1" x14ac:dyDescent="0.25">
      <c r="A10" s="11"/>
      <c r="B10" s="11"/>
      <c r="C10" s="12"/>
      <c r="D10" s="12"/>
      <c r="E10" s="13"/>
      <c r="F10" s="13"/>
      <c r="G10" s="14"/>
      <c r="H10" s="14"/>
    </row>
    <row r="11" spans="1:10" ht="66" customHeight="1" x14ac:dyDescent="0.25">
      <c r="A11" s="136" t="s">
        <v>6</v>
      </c>
      <c r="B11" s="137">
        <v>930</v>
      </c>
      <c r="C11" s="138"/>
      <c r="D11" s="138"/>
      <c r="E11" s="139"/>
      <c r="F11" s="140"/>
      <c r="G11" s="141">
        <f>G12+G46+G63+G72+G83</f>
        <v>12698.8</v>
      </c>
      <c r="H11" s="141">
        <f>H12+H46+H63+H72+H83</f>
        <v>13720.099999999999</v>
      </c>
      <c r="I11" s="20"/>
    </row>
    <row r="12" spans="1:10" ht="18.75" x14ac:dyDescent="0.3">
      <c r="A12" s="108" t="s">
        <v>7</v>
      </c>
      <c r="B12" s="110">
        <v>930</v>
      </c>
      <c r="C12" s="109" t="s">
        <v>8</v>
      </c>
      <c r="D12" s="109" t="s">
        <v>9</v>
      </c>
      <c r="E12" s="110"/>
      <c r="F12" s="110"/>
      <c r="G12" s="111">
        <f>G14+G37+G46</f>
        <v>10675</v>
      </c>
      <c r="H12" s="111">
        <f>H14+H37+H46</f>
        <v>11112.5</v>
      </c>
      <c r="I12" s="20"/>
      <c r="J12" s="20"/>
    </row>
    <row r="13" spans="1:10" ht="56.25" x14ac:dyDescent="0.25">
      <c r="A13" s="21" t="s">
        <v>10</v>
      </c>
      <c r="B13" s="23">
        <v>930</v>
      </c>
      <c r="C13" s="22" t="s">
        <v>8</v>
      </c>
      <c r="D13" s="22" t="s">
        <v>9</v>
      </c>
      <c r="E13" s="23" t="s">
        <v>11</v>
      </c>
      <c r="F13" s="24"/>
      <c r="G13" s="19">
        <f>G15+G38</f>
        <v>9897.7000000000007</v>
      </c>
      <c r="H13" s="19">
        <f>H15+H38</f>
        <v>9897.7000000000007</v>
      </c>
      <c r="I13" s="20"/>
      <c r="J13" s="20"/>
    </row>
    <row r="14" spans="1:10" ht="31.5" x14ac:dyDescent="0.25">
      <c r="A14" s="26" t="s">
        <v>12</v>
      </c>
      <c r="B14" s="28">
        <v>930</v>
      </c>
      <c r="C14" s="27" t="s">
        <v>8</v>
      </c>
      <c r="D14" s="27" t="s">
        <v>13</v>
      </c>
      <c r="E14" s="28"/>
      <c r="F14" s="29"/>
      <c r="G14" s="30">
        <f t="shared" ref="G14:H17" si="0">G15</f>
        <v>1482.2</v>
      </c>
      <c r="H14" s="30">
        <f t="shared" si="0"/>
        <v>1482.2</v>
      </c>
      <c r="J14" s="20"/>
    </row>
    <row r="15" spans="1:10" ht="28.5" x14ac:dyDescent="0.25">
      <c r="A15" s="31" t="s">
        <v>14</v>
      </c>
      <c r="B15" s="33">
        <v>930</v>
      </c>
      <c r="C15" s="32" t="s">
        <v>8</v>
      </c>
      <c r="D15" s="32" t="s">
        <v>13</v>
      </c>
      <c r="E15" s="33" t="s">
        <v>15</v>
      </c>
      <c r="F15" s="33"/>
      <c r="G15" s="34">
        <f t="shared" si="0"/>
        <v>1482.2</v>
      </c>
      <c r="H15" s="34">
        <f t="shared" si="0"/>
        <v>1482.2</v>
      </c>
    </row>
    <row r="16" spans="1:10" ht="28.5" x14ac:dyDescent="0.25">
      <c r="A16" s="35" t="s">
        <v>16</v>
      </c>
      <c r="B16" s="37">
        <v>930</v>
      </c>
      <c r="C16" s="36" t="s">
        <v>8</v>
      </c>
      <c r="D16" s="36" t="s">
        <v>13</v>
      </c>
      <c r="E16" s="37" t="s">
        <v>17</v>
      </c>
      <c r="F16" s="8"/>
      <c r="G16" s="38">
        <f t="shared" si="0"/>
        <v>1482.2</v>
      </c>
      <c r="H16" s="38">
        <f t="shared" si="0"/>
        <v>1482.2</v>
      </c>
    </row>
    <row r="17" spans="1:10" ht="63" x14ac:dyDescent="0.25">
      <c r="A17" s="39" t="s">
        <v>18</v>
      </c>
      <c r="B17" s="77" t="s">
        <v>70</v>
      </c>
      <c r="C17" s="40" t="s">
        <v>8</v>
      </c>
      <c r="D17" s="40" t="s">
        <v>13</v>
      </c>
      <c r="E17" s="37" t="s">
        <v>17</v>
      </c>
      <c r="F17" s="41">
        <v>100</v>
      </c>
      <c r="G17" s="42">
        <f t="shared" si="0"/>
        <v>1482.2</v>
      </c>
      <c r="H17" s="42">
        <f t="shared" si="0"/>
        <v>1482.2</v>
      </c>
      <c r="J17" s="20"/>
    </row>
    <row r="18" spans="1:10" ht="33.75" customHeight="1" x14ac:dyDescent="0.25">
      <c r="A18" s="43" t="s">
        <v>20</v>
      </c>
      <c r="B18" s="78" t="s">
        <v>70</v>
      </c>
      <c r="C18" s="9" t="s">
        <v>8</v>
      </c>
      <c r="D18" s="9" t="s">
        <v>13</v>
      </c>
      <c r="E18" s="37" t="s">
        <v>17</v>
      </c>
      <c r="F18" s="8">
        <v>120</v>
      </c>
      <c r="G18" s="44">
        <f>1432.2+50</f>
        <v>1482.2</v>
      </c>
      <c r="H18" s="44">
        <f>1432.2+50</f>
        <v>1482.2</v>
      </c>
    </row>
    <row r="19" spans="1:10" hidden="1" x14ac:dyDescent="0.25">
      <c r="A19" s="43"/>
      <c r="B19" s="8"/>
      <c r="C19" s="9"/>
      <c r="D19" s="9"/>
      <c r="E19" s="8"/>
      <c r="F19" s="8"/>
      <c r="G19" s="45"/>
      <c r="H19" s="45"/>
      <c r="J19" s="20"/>
    </row>
    <row r="20" spans="1:10" hidden="1" x14ac:dyDescent="0.25">
      <c r="A20" s="35"/>
      <c r="B20" s="37"/>
      <c r="C20" s="36"/>
      <c r="D20" s="36"/>
      <c r="E20" s="37"/>
      <c r="F20" s="37"/>
      <c r="G20" s="38"/>
      <c r="H20" s="38"/>
    </row>
    <row r="21" spans="1:10" hidden="1" x14ac:dyDescent="0.25">
      <c r="A21" s="46"/>
      <c r="B21" s="48"/>
      <c r="C21" s="47"/>
      <c r="D21" s="47"/>
      <c r="E21" s="48"/>
      <c r="F21" s="8"/>
      <c r="G21" s="49"/>
      <c r="H21" s="49"/>
    </row>
    <row r="22" spans="1:10" ht="15.75" hidden="1" x14ac:dyDescent="0.25">
      <c r="A22" s="39"/>
      <c r="B22" s="77"/>
      <c r="C22" s="40"/>
      <c r="D22" s="40"/>
      <c r="E22" s="41"/>
      <c r="F22" s="41"/>
      <c r="G22" s="42"/>
      <c r="H22" s="42"/>
    </row>
    <row r="23" spans="1:10" ht="15.75" hidden="1" x14ac:dyDescent="0.25">
      <c r="A23" s="50"/>
      <c r="B23" s="78"/>
      <c r="C23" s="9"/>
      <c r="D23" s="9"/>
      <c r="E23" s="8"/>
      <c r="F23" s="8"/>
      <c r="G23" s="45"/>
      <c r="H23" s="45"/>
    </row>
    <row r="24" spans="1:10" hidden="1" x14ac:dyDescent="0.25">
      <c r="A24" s="43"/>
      <c r="B24" s="8"/>
      <c r="C24" s="9"/>
      <c r="D24" s="9"/>
      <c r="E24" s="8"/>
      <c r="F24" s="8"/>
      <c r="G24" s="45"/>
      <c r="H24" s="45"/>
    </row>
    <row r="25" spans="1:10" ht="15.75" hidden="1" x14ac:dyDescent="0.25">
      <c r="A25" s="50"/>
      <c r="B25" s="78"/>
      <c r="C25" s="9"/>
      <c r="D25" s="9"/>
      <c r="E25" s="8"/>
      <c r="F25" s="8"/>
      <c r="G25" s="45"/>
      <c r="H25" s="45"/>
    </row>
    <row r="26" spans="1:10" ht="8.25" hidden="1" customHeight="1" x14ac:dyDescent="0.25">
      <c r="A26" s="43"/>
      <c r="B26" s="8"/>
      <c r="C26" s="9"/>
      <c r="D26" s="9"/>
      <c r="E26" s="8"/>
      <c r="F26" s="8"/>
      <c r="G26" s="45"/>
      <c r="H26" s="45"/>
    </row>
    <row r="27" spans="1:10" hidden="1" x14ac:dyDescent="0.25">
      <c r="A27" s="46"/>
      <c r="B27" s="48"/>
      <c r="C27" s="47"/>
      <c r="D27" s="47"/>
      <c r="E27" s="48"/>
      <c r="F27" s="8"/>
      <c r="G27" s="49"/>
      <c r="H27" s="49"/>
    </row>
    <row r="28" spans="1:10" ht="15.75" hidden="1" x14ac:dyDescent="0.25">
      <c r="A28" s="39"/>
      <c r="B28" s="77"/>
      <c r="C28" s="40"/>
      <c r="D28" s="40"/>
      <c r="E28" s="41"/>
      <c r="F28" s="41"/>
      <c r="G28" s="42"/>
      <c r="H28" s="42"/>
    </row>
    <row r="29" spans="1:10" ht="15.75" hidden="1" x14ac:dyDescent="0.25">
      <c r="A29" s="50"/>
      <c r="B29" s="78"/>
      <c r="C29" s="9"/>
      <c r="D29" s="9"/>
      <c r="E29" s="8"/>
      <c r="F29" s="8"/>
      <c r="G29" s="45"/>
      <c r="H29" s="45"/>
    </row>
    <row r="30" spans="1:10" ht="15.75" hidden="1" x14ac:dyDescent="0.25">
      <c r="A30" s="50"/>
      <c r="B30" s="78"/>
      <c r="C30" s="9"/>
      <c r="D30" s="9"/>
      <c r="E30" s="8"/>
      <c r="F30" s="8"/>
      <c r="G30" s="45"/>
      <c r="H30" s="45"/>
    </row>
    <row r="31" spans="1:10" hidden="1" x14ac:dyDescent="0.25">
      <c r="A31" s="43"/>
      <c r="B31" s="8"/>
      <c r="C31" s="9"/>
      <c r="D31" s="9"/>
      <c r="E31" s="8"/>
      <c r="F31" s="8"/>
      <c r="G31" s="45"/>
      <c r="H31" s="45"/>
    </row>
    <row r="32" spans="1:10" hidden="1" x14ac:dyDescent="0.25">
      <c r="A32" s="35"/>
      <c r="B32" s="37"/>
      <c r="C32" s="51"/>
      <c r="D32" s="51"/>
      <c r="E32" s="52"/>
      <c r="F32" s="8"/>
      <c r="G32" s="38"/>
      <c r="H32" s="38"/>
    </row>
    <row r="33" spans="1:10" hidden="1" x14ac:dyDescent="0.25">
      <c r="A33" s="46"/>
      <c r="B33" s="48"/>
      <c r="C33" s="47"/>
      <c r="D33" s="47"/>
      <c r="E33" s="48"/>
      <c r="F33" s="8"/>
      <c r="G33" s="49"/>
      <c r="H33" s="49"/>
    </row>
    <row r="34" spans="1:10" ht="15.75" hidden="1" x14ac:dyDescent="0.25">
      <c r="A34" s="39"/>
      <c r="B34" s="77"/>
      <c r="C34" s="40"/>
      <c r="D34" s="40"/>
      <c r="E34" s="41"/>
      <c r="F34" s="41"/>
      <c r="G34" s="42"/>
      <c r="H34" s="42"/>
    </row>
    <row r="35" spans="1:10" ht="15.75" hidden="1" x14ac:dyDescent="0.25">
      <c r="A35" s="50"/>
      <c r="B35" s="78"/>
      <c r="C35" s="9"/>
      <c r="D35" s="9"/>
      <c r="E35" s="8"/>
      <c r="F35" s="8"/>
      <c r="G35" s="45"/>
      <c r="H35" s="45"/>
    </row>
    <row r="36" spans="1:10" x14ac:dyDescent="0.25">
      <c r="A36" s="43"/>
      <c r="B36" s="8"/>
      <c r="C36" s="9"/>
      <c r="D36" s="9"/>
      <c r="E36" s="8"/>
      <c r="F36" s="8"/>
      <c r="G36" s="45"/>
      <c r="H36" s="45"/>
    </row>
    <row r="37" spans="1:10" ht="47.25" x14ac:dyDescent="0.25">
      <c r="A37" s="53" t="s">
        <v>25</v>
      </c>
      <c r="B37" s="55">
        <v>930</v>
      </c>
      <c r="C37" s="54" t="s">
        <v>8</v>
      </c>
      <c r="D37" s="54" t="s">
        <v>26</v>
      </c>
      <c r="E37" s="55"/>
      <c r="F37" s="55"/>
      <c r="G37" s="56">
        <f>G38</f>
        <v>8415.5</v>
      </c>
      <c r="H37" s="56">
        <f>H38</f>
        <v>8415.5</v>
      </c>
    </row>
    <row r="38" spans="1:10" ht="42.75" x14ac:dyDescent="0.25">
      <c r="A38" s="31" t="s">
        <v>27</v>
      </c>
      <c r="B38" s="33">
        <v>930</v>
      </c>
      <c r="C38" s="32" t="s">
        <v>8</v>
      </c>
      <c r="D38" s="32" t="s">
        <v>26</v>
      </c>
      <c r="E38" s="33" t="s">
        <v>28</v>
      </c>
      <c r="F38" s="57"/>
      <c r="G38" s="34">
        <f>G39</f>
        <v>8415.5</v>
      </c>
      <c r="H38" s="34">
        <f>H39</f>
        <v>8415.5</v>
      </c>
    </row>
    <row r="39" spans="1:10" ht="42.75" x14ac:dyDescent="0.25">
      <c r="A39" s="35" t="s">
        <v>29</v>
      </c>
      <c r="B39" s="37">
        <v>930</v>
      </c>
      <c r="C39" s="36" t="s">
        <v>8</v>
      </c>
      <c r="D39" s="36" t="s">
        <v>26</v>
      </c>
      <c r="E39" s="37" t="s">
        <v>30</v>
      </c>
      <c r="F39" s="8"/>
      <c r="G39" s="38">
        <f>G40+G42+G44</f>
        <v>8415.5</v>
      </c>
      <c r="H39" s="38">
        <f>H40+H42+H44</f>
        <v>8415.5</v>
      </c>
    </row>
    <row r="40" spans="1:10" ht="63" x14ac:dyDescent="0.25">
      <c r="A40" s="39" t="s">
        <v>18</v>
      </c>
      <c r="B40" s="77">
        <v>930</v>
      </c>
      <c r="C40" s="40" t="s">
        <v>8</v>
      </c>
      <c r="D40" s="40" t="s">
        <v>26</v>
      </c>
      <c r="E40" s="37" t="s">
        <v>30</v>
      </c>
      <c r="F40" s="41">
        <v>100</v>
      </c>
      <c r="G40" s="42">
        <f>G41</f>
        <v>7806.5</v>
      </c>
      <c r="H40" s="42">
        <f>H41</f>
        <v>7806.5</v>
      </c>
    </row>
    <row r="41" spans="1:10" x14ac:dyDescent="0.25">
      <c r="A41" s="43" t="s">
        <v>20</v>
      </c>
      <c r="B41" s="8">
        <v>930</v>
      </c>
      <c r="C41" s="9" t="s">
        <v>8</v>
      </c>
      <c r="D41" s="9" t="s">
        <v>26</v>
      </c>
      <c r="E41" s="37" t="s">
        <v>30</v>
      </c>
      <c r="F41" s="8">
        <v>120</v>
      </c>
      <c r="G41" s="45">
        <v>7806.5</v>
      </c>
      <c r="H41" s="45">
        <v>7806.5</v>
      </c>
      <c r="J41" s="20"/>
    </row>
    <row r="42" spans="1:10" ht="31.5" x14ac:dyDescent="0.25">
      <c r="A42" s="39" t="s">
        <v>31</v>
      </c>
      <c r="B42" s="77">
        <v>930</v>
      </c>
      <c r="C42" s="40" t="s">
        <v>8</v>
      </c>
      <c r="D42" s="40" t="s">
        <v>26</v>
      </c>
      <c r="E42" s="37" t="s">
        <v>30</v>
      </c>
      <c r="F42" s="41">
        <v>200</v>
      </c>
      <c r="G42" s="42">
        <f>G43</f>
        <v>608</v>
      </c>
      <c r="H42" s="42">
        <f>H43</f>
        <v>608</v>
      </c>
      <c r="J42" s="20"/>
    </row>
    <row r="43" spans="1:10" ht="36.75" customHeight="1" x14ac:dyDescent="0.25">
      <c r="A43" s="43" t="s">
        <v>19</v>
      </c>
      <c r="B43" s="8">
        <v>930</v>
      </c>
      <c r="C43" s="9" t="s">
        <v>8</v>
      </c>
      <c r="D43" s="9" t="s">
        <v>26</v>
      </c>
      <c r="E43" s="37" t="s">
        <v>30</v>
      </c>
      <c r="F43" s="8">
        <v>240</v>
      </c>
      <c r="G43" s="45">
        <v>608</v>
      </c>
      <c r="H43" s="45">
        <v>608</v>
      </c>
    </row>
    <row r="44" spans="1:10" ht="36.75" customHeight="1" x14ac:dyDescent="0.25">
      <c r="A44" s="39" t="s">
        <v>32</v>
      </c>
      <c r="B44" s="77">
        <v>930</v>
      </c>
      <c r="C44" s="40" t="s">
        <v>8</v>
      </c>
      <c r="D44" s="40" t="s">
        <v>26</v>
      </c>
      <c r="E44" s="37" t="s">
        <v>30</v>
      </c>
      <c r="F44" s="41">
        <v>800</v>
      </c>
      <c r="G44" s="42">
        <f>G45</f>
        <v>1</v>
      </c>
      <c r="H44" s="42">
        <f>H45</f>
        <v>1</v>
      </c>
    </row>
    <row r="45" spans="1:10" ht="36.75" customHeight="1" x14ac:dyDescent="0.25">
      <c r="A45" s="43" t="s">
        <v>33</v>
      </c>
      <c r="B45" s="8">
        <v>930</v>
      </c>
      <c r="C45" s="9" t="s">
        <v>8</v>
      </c>
      <c r="D45" s="9" t="s">
        <v>26</v>
      </c>
      <c r="E45" s="37" t="s">
        <v>30</v>
      </c>
      <c r="F45" s="8">
        <v>850</v>
      </c>
      <c r="G45" s="45">
        <v>1</v>
      </c>
      <c r="H45" s="45">
        <v>1</v>
      </c>
    </row>
    <row r="46" spans="1:10" ht="42" customHeight="1" x14ac:dyDescent="0.25">
      <c r="A46" s="53" t="s">
        <v>89</v>
      </c>
      <c r="B46" s="55">
        <v>930</v>
      </c>
      <c r="C46" s="54" t="s">
        <v>8</v>
      </c>
      <c r="D46" s="54" t="s">
        <v>88</v>
      </c>
      <c r="E46" s="55"/>
      <c r="F46" s="55"/>
      <c r="G46" s="56">
        <f>G47+G56+G60</f>
        <v>777.3</v>
      </c>
      <c r="H46" s="56">
        <f>H47+H56+H60</f>
        <v>1214.8</v>
      </c>
    </row>
    <row r="47" spans="1:10" ht="66" customHeight="1" x14ac:dyDescent="0.25">
      <c r="A47" s="155" t="s">
        <v>115</v>
      </c>
      <c r="B47" s="33">
        <v>930</v>
      </c>
      <c r="C47" s="33" t="s">
        <v>8</v>
      </c>
      <c r="D47" s="33" t="s">
        <v>88</v>
      </c>
      <c r="E47" s="33" t="s">
        <v>114</v>
      </c>
      <c r="F47" s="33"/>
      <c r="G47" s="119">
        <f>G48+G52</f>
        <v>307.10000000000002</v>
      </c>
      <c r="H47" s="119">
        <f>H48+H52</f>
        <v>351</v>
      </c>
      <c r="J47" s="158"/>
    </row>
    <row r="48" spans="1:10" ht="102.75" customHeight="1" x14ac:dyDescent="0.25">
      <c r="A48" s="105" t="s">
        <v>116</v>
      </c>
      <c r="B48" s="104">
        <v>930</v>
      </c>
      <c r="C48" s="106" t="s">
        <v>8</v>
      </c>
      <c r="D48" s="106" t="s">
        <v>88</v>
      </c>
      <c r="E48" s="104" t="s">
        <v>118</v>
      </c>
      <c r="F48" s="104"/>
      <c r="G48" s="133">
        <f t="shared" ref="G48:H50" si="1">G49</f>
        <v>207.1</v>
      </c>
      <c r="H48" s="133">
        <f t="shared" si="1"/>
        <v>251</v>
      </c>
    </row>
    <row r="49" spans="1:8" ht="83.25" customHeight="1" x14ac:dyDescent="0.25">
      <c r="A49" s="35" t="s">
        <v>119</v>
      </c>
      <c r="B49" s="37">
        <v>930</v>
      </c>
      <c r="C49" s="36" t="s">
        <v>8</v>
      </c>
      <c r="D49" s="36" t="s">
        <v>88</v>
      </c>
      <c r="E49" s="37" t="s">
        <v>117</v>
      </c>
      <c r="F49" s="8"/>
      <c r="G49" s="38">
        <f t="shared" si="1"/>
        <v>207.1</v>
      </c>
      <c r="H49" s="38">
        <f t="shared" si="1"/>
        <v>251</v>
      </c>
    </row>
    <row r="50" spans="1:8" ht="33.75" customHeight="1" x14ac:dyDescent="0.25">
      <c r="A50" s="39" t="s">
        <v>31</v>
      </c>
      <c r="B50" s="77">
        <v>930</v>
      </c>
      <c r="C50" s="40" t="s">
        <v>8</v>
      </c>
      <c r="D50" s="40" t="s">
        <v>88</v>
      </c>
      <c r="E50" s="37" t="s">
        <v>117</v>
      </c>
      <c r="F50" s="41">
        <v>200</v>
      </c>
      <c r="G50" s="42">
        <f t="shared" si="1"/>
        <v>207.1</v>
      </c>
      <c r="H50" s="42">
        <f t="shared" si="1"/>
        <v>251</v>
      </c>
    </row>
    <row r="51" spans="1:8" ht="39.75" customHeight="1" x14ac:dyDescent="0.25">
      <c r="A51" s="43" t="s">
        <v>19</v>
      </c>
      <c r="B51" s="8">
        <v>930</v>
      </c>
      <c r="C51" s="9" t="s">
        <v>8</v>
      </c>
      <c r="D51" s="9" t="s">
        <v>88</v>
      </c>
      <c r="E51" s="37" t="s">
        <v>117</v>
      </c>
      <c r="F51" s="8">
        <v>240</v>
      </c>
      <c r="G51" s="45">
        <f>350-150+7.1</f>
        <v>207.1</v>
      </c>
      <c r="H51" s="45">
        <f>351-100</f>
        <v>251</v>
      </c>
    </row>
    <row r="52" spans="1:8" ht="92.25" customHeight="1" x14ac:dyDescent="0.25">
      <c r="A52" s="105" t="s">
        <v>120</v>
      </c>
      <c r="B52" s="104">
        <v>930</v>
      </c>
      <c r="C52" s="106" t="s">
        <v>8</v>
      </c>
      <c r="D52" s="106" t="s">
        <v>88</v>
      </c>
      <c r="E52" s="104" t="s">
        <v>121</v>
      </c>
      <c r="F52" s="104"/>
      <c r="G52" s="133">
        <f t="shared" ref="G52:H54" si="2">G53</f>
        <v>100</v>
      </c>
      <c r="H52" s="133">
        <f t="shared" si="2"/>
        <v>100</v>
      </c>
    </row>
    <row r="53" spans="1:8" ht="90.75" customHeight="1" x14ac:dyDescent="0.25">
      <c r="A53" s="35" t="s">
        <v>123</v>
      </c>
      <c r="B53" s="37">
        <v>930</v>
      </c>
      <c r="C53" s="36" t="s">
        <v>8</v>
      </c>
      <c r="D53" s="36" t="s">
        <v>88</v>
      </c>
      <c r="E53" s="37" t="s">
        <v>122</v>
      </c>
      <c r="F53" s="8"/>
      <c r="G53" s="38">
        <f t="shared" si="2"/>
        <v>100</v>
      </c>
      <c r="H53" s="38">
        <f t="shared" si="2"/>
        <v>100</v>
      </c>
    </row>
    <row r="54" spans="1:8" ht="66" customHeight="1" x14ac:dyDescent="0.25">
      <c r="A54" s="39" t="s">
        <v>31</v>
      </c>
      <c r="B54" s="77">
        <v>930</v>
      </c>
      <c r="C54" s="40" t="s">
        <v>8</v>
      </c>
      <c r="D54" s="40" t="s">
        <v>88</v>
      </c>
      <c r="E54" s="37" t="s">
        <v>122</v>
      </c>
      <c r="F54" s="41">
        <v>200</v>
      </c>
      <c r="G54" s="42">
        <f t="shared" si="2"/>
        <v>100</v>
      </c>
      <c r="H54" s="42">
        <f t="shared" si="2"/>
        <v>100</v>
      </c>
    </row>
    <row r="55" spans="1:8" ht="66" customHeight="1" x14ac:dyDescent="0.25">
      <c r="A55" s="43" t="s">
        <v>19</v>
      </c>
      <c r="B55" s="8">
        <v>930</v>
      </c>
      <c r="C55" s="9" t="s">
        <v>8</v>
      </c>
      <c r="D55" s="9" t="s">
        <v>88</v>
      </c>
      <c r="E55" s="37" t="s">
        <v>122</v>
      </c>
      <c r="F55" s="8">
        <v>240</v>
      </c>
      <c r="G55" s="45">
        <f>130-30</f>
        <v>100</v>
      </c>
      <c r="H55" s="45">
        <f>130-30</f>
        <v>100</v>
      </c>
    </row>
    <row r="56" spans="1:8" s="156" customFormat="1" ht="66" customHeight="1" x14ac:dyDescent="0.2">
      <c r="A56" s="155" t="s">
        <v>129</v>
      </c>
      <c r="B56" s="33">
        <v>930</v>
      </c>
      <c r="C56" s="33" t="s">
        <v>8</v>
      </c>
      <c r="D56" s="33">
        <v>13</v>
      </c>
      <c r="E56" s="33" t="s">
        <v>131</v>
      </c>
      <c r="F56" s="33"/>
      <c r="G56" s="34">
        <f t="shared" ref="G56:H58" si="3">G57</f>
        <v>105.8</v>
      </c>
      <c r="H56" s="34">
        <f t="shared" si="3"/>
        <v>105.8</v>
      </c>
    </row>
    <row r="57" spans="1:8" s="156" customFormat="1" ht="66" customHeight="1" x14ac:dyDescent="0.2">
      <c r="A57" s="35" t="s">
        <v>130</v>
      </c>
      <c r="B57" s="37">
        <v>930</v>
      </c>
      <c r="C57" s="36" t="s">
        <v>8</v>
      </c>
      <c r="D57" s="36">
        <v>13</v>
      </c>
      <c r="E57" s="37" t="s">
        <v>132</v>
      </c>
      <c r="F57" s="8"/>
      <c r="G57" s="38">
        <f t="shared" si="3"/>
        <v>105.8</v>
      </c>
      <c r="H57" s="38">
        <f t="shared" si="3"/>
        <v>105.8</v>
      </c>
    </row>
    <row r="58" spans="1:8" ht="66" customHeight="1" x14ac:dyDescent="0.25">
      <c r="A58" s="39" t="s">
        <v>31</v>
      </c>
      <c r="B58" s="77">
        <v>930</v>
      </c>
      <c r="C58" s="40" t="s">
        <v>8</v>
      </c>
      <c r="D58" s="40">
        <v>13</v>
      </c>
      <c r="E58" s="37" t="s">
        <v>132</v>
      </c>
      <c r="F58" s="41">
        <v>200</v>
      </c>
      <c r="G58" s="42">
        <f t="shared" si="3"/>
        <v>105.8</v>
      </c>
      <c r="H58" s="42">
        <f t="shared" si="3"/>
        <v>105.8</v>
      </c>
    </row>
    <row r="59" spans="1:8" ht="66" customHeight="1" x14ac:dyDescent="0.25">
      <c r="A59" s="43" t="s">
        <v>19</v>
      </c>
      <c r="B59" s="8">
        <v>930</v>
      </c>
      <c r="C59" s="9" t="s">
        <v>8</v>
      </c>
      <c r="D59" s="9">
        <v>13</v>
      </c>
      <c r="E59" s="37" t="s">
        <v>132</v>
      </c>
      <c r="F59" s="8">
        <v>240</v>
      </c>
      <c r="G59" s="45">
        <v>105.8</v>
      </c>
      <c r="H59" s="45">
        <v>105.8</v>
      </c>
    </row>
    <row r="60" spans="1:8" s="156" customFormat="1" ht="66" customHeight="1" x14ac:dyDescent="0.2">
      <c r="A60" s="155" t="s">
        <v>133</v>
      </c>
      <c r="B60" s="33">
        <v>930</v>
      </c>
      <c r="C60" s="33" t="s">
        <v>8</v>
      </c>
      <c r="D60" s="33">
        <v>13</v>
      </c>
      <c r="E60" s="33" t="s">
        <v>134</v>
      </c>
      <c r="F60" s="33"/>
      <c r="G60" s="34">
        <f>G61</f>
        <v>364.4</v>
      </c>
      <c r="H60" s="34">
        <f>H61</f>
        <v>758</v>
      </c>
    </row>
    <row r="61" spans="1:8" ht="66" customHeight="1" x14ac:dyDescent="0.25">
      <c r="A61" s="39" t="s">
        <v>32</v>
      </c>
      <c r="B61" s="77">
        <v>930</v>
      </c>
      <c r="C61" s="40" t="s">
        <v>8</v>
      </c>
      <c r="D61" s="40">
        <v>13</v>
      </c>
      <c r="E61" s="37" t="s">
        <v>134</v>
      </c>
      <c r="F61" s="41">
        <v>800</v>
      </c>
      <c r="G61" s="42">
        <f>G62</f>
        <v>364.4</v>
      </c>
      <c r="H61" s="42">
        <f>H62</f>
        <v>758</v>
      </c>
    </row>
    <row r="62" spans="1:8" ht="66" customHeight="1" x14ac:dyDescent="0.25">
      <c r="A62" s="43" t="s">
        <v>135</v>
      </c>
      <c r="B62" s="8">
        <v>930</v>
      </c>
      <c r="C62" s="9" t="s">
        <v>8</v>
      </c>
      <c r="D62" s="9">
        <v>13</v>
      </c>
      <c r="E62" s="37" t="s">
        <v>134</v>
      </c>
      <c r="F62" s="8">
        <v>880</v>
      </c>
      <c r="G62" s="45">
        <v>364.4</v>
      </c>
      <c r="H62" s="45">
        <v>758</v>
      </c>
    </row>
    <row r="63" spans="1:8" ht="38.25" customHeight="1" x14ac:dyDescent="0.3">
      <c r="A63" s="108" t="s">
        <v>136</v>
      </c>
      <c r="B63" s="110">
        <v>930</v>
      </c>
      <c r="C63" s="109" t="s">
        <v>23</v>
      </c>
      <c r="D63" s="109" t="s">
        <v>9</v>
      </c>
      <c r="E63" s="110"/>
      <c r="F63" s="110"/>
      <c r="G63" s="111">
        <f t="shared" ref="G63:H68" si="4">G64</f>
        <v>90</v>
      </c>
      <c r="H63" s="111">
        <f t="shared" si="4"/>
        <v>90</v>
      </c>
    </row>
    <row r="64" spans="1:8" ht="54.75" customHeight="1" x14ac:dyDescent="0.25">
      <c r="A64" s="26" t="s">
        <v>137</v>
      </c>
      <c r="B64" s="28">
        <v>930</v>
      </c>
      <c r="C64" s="27" t="s">
        <v>23</v>
      </c>
      <c r="D64" s="27" t="s">
        <v>128</v>
      </c>
      <c r="E64" s="28"/>
      <c r="F64" s="29"/>
      <c r="G64" s="30">
        <f t="shared" si="4"/>
        <v>90</v>
      </c>
      <c r="H64" s="30">
        <f t="shared" si="4"/>
        <v>90</v>
      </c>
    </row>
    <row r="65" spans="1:8" ht="66" customHeight="1" x14ac:dyDescent="0.25">
      <c r="A65" s="155" t="s">
        <v>115</v>
      </c>
      <c r="B65" s="33">
        <v>930</v>
      </c>
      <c r="C65" s="33" t="s">
        <v>23</v>
      </c>
      <c r="D65" s="33" t="s">
        <v>128</v>
      </c>
      <c r="E65" s="33" t="s">
        <v>114</v>
      </c>
      <c r="F65" s="33"/>
      <c r="G65" s="157">
        <f t="shared" si="4"/>
        <v>90</v>
      </c>
      <c r="H65" s="157">
        <f t="shared" si="4"/>
        <v>90</v>
      </c>
    </row>
    <row r="66" spans="1:8" ht="44.25" customHeight="1" x14ac:dyDescent="0.25">
      <c r="A66" s="105" t="s">
        <v>124</v>
      </c>
      <c r="B66" s="104">
        <v>930</v>
      </c>
      <c r="C66" s="106" t="s">
        <v>23</v>
      </c>
      <c r="D66" s="106" t="s">
        <v>128</v>
      </c>
      <c r="E66" s="104" t="s">
        <v>125</v>
      </c>
      <c r="F66" s="104"/>
      <c r="G66" s="133">
        <f t="shared" si="4"/>
        <v>90</v>
      </c>
      <c r="H66" s="133">
        <f t="shared" si="4"/>
        <v>90</v>
      </c>
    </row>
    <row r="67" spans="1:8" ht="66" customHeight="1" x14ac:dyDescent="0.25">
      <c r="A67" s="35" t="s">
        <v>126</v>
      </c>
      <c r="B67" s="37">
        <v>930</v>
      </c>
      <c r="C67" s="36" t="s">
        <v>23</v>
      </c>
      <c r="D67" s="36" t="s">
        <v>128</v>
      </c>
      <c r="E67" s="37" t="s">
        <v>127</v>
      </c>
      <c r="F67" s="8"/>
      <c r="G67" s="38">
        <f t="shared" si="4"/>
        <v>90</v>
      </c>
      <c r="H67" s="38">
        <f t="shared" si="4"/>
        <v>90</v>
      </c>
    </row>
    <row r="68" spans="1:8" ht="67.5" customHeight="1" x14ac:dyDescent="0.25">
      <c r="A68" s="39" t="s">
        <v>31</v>
      </c>
      <c r="B68" s="77">
        <v>930</v>
      </c>
      <c r="C68" s="40" t="s">
        <v>23</v>
      </c>
      <c r="D68" s="40" t="s">
        <v>128</v>
      </c>
      <c r="E68" s="37" t="s">
        <v>127</v>
      </c>
      <c r="F68" s="41">
        <v>200</v>
      </c>
      <c r="G68" s="42">
        <f t="shared" si="4"/>
        <v>90</v>
      </c>
      <c r="H68" s="42">
        <f t="shared" si="4"/>
        <v>90</v>
      </c>
    </row>
    <row r="69" spans="1:8" ht="57.75" customHeight="1" x14ac:dyDescent="0.25">
      <c r="A69" s="43" t="s">
        <v>19</v>
      </c>
      <c r="B69" s="8">
        <v>930</v>
      </c>
      <c r="C69" s="9" t="s">
        <v>23</v>
      </c>
      <c r="D69" s="9" t="s">
        <v>128</v>
      </c>
      <c r="E69" s="37" t="s">
        <v>127</v>
      </c>
      <c r="F69" s="8">
        <v>240</v>
      </c>
      <c r="G69" s="45">
        <f>120-30</f>
        <v>90</v>
      </c>
      <c r="H69" s="45">
        <f>120-30</f>
        <v>90</v>
      </c>
    </row>
    <row r="70" spans="1:8" ht="36.75" hidden="1" customHeight="1" x14ac:dyDescent="0.25">
      <c r="A70" s="39"/>
      <c r="B70" s="37"/>
      <c r="C70" s="40"/>
      <c r="D70" s="40"/>
      <c r="E70" s="37"/>
      <c r="F70" s="8"/>
      <c r="G70" s="45"/>
      <c r="H70" s="45"/>
    </row>
    <row r="71" spans="1:8" ht="36.75" hidden="1" customHeight="1" x14ac:dyDescent="0.25">
      <c r="A71" s="43"/>
      <c r="B71" s="37"/>
      <c r="C71" s="40"/>
      <c r="D71" s="40"/>
      <c r="E71" s="37"/>
      <c r="F71" s="8"/>
      <c r="G71" s="45"/>
      <c r="H71" s="45"/>
    </row>
    <row r="72" spans="1:8" ht="15" customHeight="1" x14ac:dyDescent="0.25">
      <c r="A72" s="131" t="s">
        <v>34</v>
      </c>
      <c r="B72" s="132">
        <v>930</v>
      </c>
      <c r="C72" s="132" t="s">
        <v>35</v>
      </c>
      <c r="D72" s="132" t="s">
        <v>9</v>
      </c>
      <c r="E72" s="131"/>
      <c r="F72" s="131"/>
      <c r="G72" s="134">
        <f>G73</f>
        <v>906.5</v>
      </c>
      <c r="H72" s="134">
        <f>H73</f>
        <v>1052.8</v>
      </c>
    </row>
    <row r="73" spans="1:8" ht="15" customHeight="1" x14ac:dyDescent="0.25">
      <c r="A73" s="58" t="s">
        <v>92</v>
      </c>
      <c r="B73" s="60">
        <v>930</v>
      </c>
      <c r="C73" s="59" t="s">
        <v>35</v>
      </c>
      <c r="D73" s="59" t="s">
        <v>8</v>
      </c>
      <c r="E73" s="60"/>
      <c r="F73" s="60"/>
      <c r="G73" s="61">
        <f>G74</f>
        <v>906.5</v>
      </c>
      <c r="H73" s="61">
        <f>H74</f>
        <v>1052.8</v>
      </c>
    </row>
    <row r="74" spans="1:8" ht="42.75" x14ac:dyDescent="0.25">
      <c r="A74" s="31" t="s">
        <v>90</v>
      </c>
      <c r="B74" s="33">
        <v>930</v>
      </c>
      <c r="C74" s="32" t="s">
        <v>35</v>
      </c>
      <c r="D74" s="32" t="s">
        <v>8</v>
      </c>
      <c r="E74" s="33" t="s">
        <v>36</v>
      </c>
      <c r="F74" s="57"/>
      <c r="G74" s="34">
        <f>G75+G79</f>
        <v>906.5</v>
      </c>
      <c r="H74" s="34">
        <f>H75+H79</f>
        <v>1052.8</v>
      </c>
    </row>
    <row r="75" spans="1:8" ht="47.25" x14ac:dyDescent="0.25">
      <c r="A75" s="105" t="s">
        <v>37</v>
      </c>
      <c r="B75" s="104">
        <v>930</v>
      </c>
      <c r="C75" s="106" t="s">
        <v>35</v>
      </c>
      <c r="D75" s="106" t="s">
        <v>8</v>
      </c>
      <c r="E75" s="104" t="s">
        <v>38</v>
      </c>
      <c r="F75" s="104"/>
      <c r="G75" s="133">
        <f t="shared" ref="G75:H77" si="5">G76</f>
        <v>760</v>
      </c>
      <c r="H75" s="133">
        <f t="shared" si="5"/>
        <v>906.3</v>
      </c>
    </row>
    <row r="76" spans="1:8" ht="42.75" x14ac:dyDescent="0.25">
      <c r="A76" s="35" t="s">
        <v>39</v>
      </c>
      <c r="B76" s="37">
        <v>930</v>
      </c>
      <c r="C76" s="36" t="s">
        <v>35</v>
      </c>
      <c r="D76" s="36" t="s">
        <v>8</v>
      </c>
      <c r="E76" s="37" t="s">
        <v>40</v>
      </c>
      <c r="F76" s="8"/>
      <c r="G76" s="38">
        <f t="shared" si="5"/>
        <v>760</v>
      </c>
      <c r="H76" s="38">
        <f t="shared" si="5"/>
        <v>906.3</v>
      </c>
    </row>
    <row r="77" spans="1:8" ht="31.5" x14ac:dyDescent="0.25">
      <c r="A77" s="39" t="s">
        <v>31</v>
      </c>
      <c r="B77" s="77" t="s">
        <v>70</v>
      </c>
      <c r="C77" s="40" t="s">
        <v>35</v>
      </c>
      <c r="D77" s="40" t="s">
        <v>8</v>
      </c>
      <c r="E77" s="37" t="s">
        <v>40</v>
      </c>
      <c r="F77" s="41">
        <v>200</v>
      </c>
      <c r="G77" s="42">
        <f t="shared" si="5"/>
        <v>760</v>
      </c>
      <c r="H77" s="42">
        <f t="shared" si="5"/>
        <v>906.3</v>
      </c>
    </row>
    <row r="78" spans="1:8" ht="30" x14ac:dyDescent="0.25">
      <c r="A78" s="43" t="s">
        <v>19</v>
      </c>
      <c r="B78" s="8" t="s">
        <v>70</v>
      </c>
      <c r="C78" s="9" t="s">
        <v>35</v>
      </c>
      <c r="D78" s="9" t="s">
        <v>8</v>
      </c>
      <c r="E78" s="37" t="s">
        <v>40</v>
      </c>
      <c r="F78" s="8">
        <v>240</v>
      </c>
      <c r="G78" s="45">
        <f>1560-800</f>
        <v>760</v>
      </c>
      <c r="H78" s="45">
        <f>1560-600-53.7</f>
        <v>906.3</v>
      </c>
    </row>
    <row r="79" spans="1:8" ht="47.25" x14ac:dyDescent="0.25">
      <c r="A79" s="105" t="s">
        <v>41</v>
      </c>
      <c r="B79" s="104">
        <v>930</v>
      </c>
      <c r="C79" s="106" t="s">
        <v>35</v>
      </c>
      <c r="D79" s="106" t="s">
        <v>8</v>
      </c>
      <c r="E79" s="104" t="s">
        <v>84</v>
      </c>
      <c r="F79" s="104"/>
      <c r="G79" s="133">
        <f t="shared" ref="G79:H81" si="6">G80</f>
        <v>146.5</v>
      </c>
      <c r="H79" s="133">
        <f t="shared" si="6"/>
        <v>146.5</v>
      </c>
    </row>
    <row r="80" spans="1:8" ht="42.75" x14ac:dyDescent="0.25">
      <c r="A80" s="35" t="s">
        <v>42</v>
      </c>
      <c r="B80" s="37" t="s">
        <v>70</v>
      </c>
      <c r="C80" s="36" t="s">
        <v>35</v>
      </c>
      <c r="D80" s="36" t="s">
        <v>8</v>
      </c>
      <c r="E80" s="37" t="s">
        <v>43</v>
      </c>
      <c r="F80" s="8"/>
      <c r="G80" s="38">
        <f t="shared" si="6"/>
        <v>146.5</v>
      </c>
      <c r="H80" s="38">
        <f t="shared" si="6"/>
        <v>146.5</v>
      </c>
    </row>
    <row r="81" spans="1:10" ht="31.5" x14ac:dyDescent="0.25">
      <c r="A81" s="39" t="s">
        <v>31</v>
      </c>
      <c r="B81" s="77" t="s">
        <v>70</v>
      </c>
      <c r="C81" s="40" t="s">
        <v>35</v>
      </c>
      <c r="D81" s="40" t="s">
        <v>8</v>
      </c>
      <c r="E81" s="37" t="s">
        <v>43</v>
      </c>
      <c r="F81" s="41">
        <v>200</v>
      </c>
      <c r="G81" s="42">
        <f t="shared" si="6"/>
        <v>146.5</v>
      </c>
      <c r="H81" s="42">
        <f t="shared" si="6"/>
        <v>146.5</v>
      </c>
    </row>
    <row r="82" spans="1:10" ht="30" x14ac:dyDescent="0.25">
      <c r="A82" s="43" t="s">
        <v>19</v>
      </c>
      <c r="B82" s="8" t="s">
        <v>70</v>
      </c>
      <c r="C82" s="9" t="s">
        <v>35</v>
      </c>
      <c r="D82" s="9" t="s">
        <v>8</v>
      </c>
      <c r="E82" s="37" t="s">
        <v>43</v>
      </c>
      <c r="F82" s="8">
        <v>240</v>
      </c>
      <c r="G82" s="45">
        <f>302.3-55.8-100</f>
        <v>146.5</v>
      </c>
      <c r="H82" s="45">
        <f>302.3-55.8-100</f>
        <v>146.5</v>
      </c>
    </row>
    <row r="83" spans="1:10" x14ac:dyDescent="0.25">
      <c r="A83" s="131" t="s">
        <v>44</v>
      </c>
      <c r="B83" s="132">
        <v>930</v>
      </c>
      <c r="C83" s="132" t="s">
        <v>45</v>
      </c>
      <c r="D83" s="132" t="s">
        <v>9</v>
      </c>
      <c r="E83" s="131"/>
      <c r="F83" s="131"/>
      <c r="G83" s="134">
        <f t="shared" ref="G83:H87" si="7">G84</f>
        <v>250</v>
      </c>
      <c r="H83" s="134">
        <f t="shared" si="7"/>
        <v>250</v>
      </c>
    </row>
    <row r="84" spans="1:10" x14ac:dyDescent="0.25">
      <c r="A84" s="64" t="s">
        <v>83</v>
      </c>
      <c r="B84" s="66">
        <v>930</v>
      </c>
      <c r="C84" s="65" t="s">
        <v>45</v>
      </c>
      <c r="D84" s="65" t="s">
        <v>8</v>
      </c>
      <c r="E84" s="66"/>
      <c r="F84" s="66"/>
      <c r="G84" s="67">
        <f t="shared" si="7"/>
        <v>250</v>
      </c>
      <c r="H84" s="67">
        <f t="shared" si="7"/>
        <v>250</v>
      </c>
    </row>
    <row r="85" spans="1:10" ht="57" x14ac:dyDescent="0.25">
      <c r="A85" s="31" t="s">
        <v>91</v>
      </c>
      <c r="B85" s="33">
        <v>930</v>
      </c>
      <c r="C85" s="32" t="s">
        <v>45</v>
      </c>
      <c r="D85" s="32" t="s">
        <v>8</v>
      </c>
      <c r="E85" s="33" t="s">
        <v>46</v>
      </c>
      <c r="F85" s="57"/>
      <c r="G85" s="34">
        <f t="shared" si="7"/>
        <v>250</v>
      </c>
      <c r="H85" s="34">
        <f t="shared" si="7"/>
        <v>250</v>
      </c>
      <c r="J85" s="20"/>
    </row>
    <row r="86" spans="1:10" ht="42.75" x14ac:dyDescent="0.25">
      <c r="A86" s="35" t="s">
        <v>47</v>
      </c>
      <c r="B86" s="37">
        <v>930</v>
      </c>
      <c r="C86" s="36" t="s">
        <v>45</v>
      </c>
      <c r="D86" s="36" t="s">
        <v>8</v>
      </c>
      <c r="E86" s="37" t="s">
        <v>48</v>
      </c>
      <c r="F86" s="8"/>
      <c r="G86" s="38">
        <f t="shared" si="7"/>
        <v>250</v>
      </c>
      <c r="H86" s="38">
        <f t="shared" si="7"/>
        <v>250</v>
      </c>
      <c r="J86" s="20"/>
    </row>
    <row r="87" spans="1:10" ht="31.5" x14ac:dyDescent="0.25">
      <c r="A87" s="39" t="s">
        <v>31</v>
      </c>
      <c r="B87" s="77" t="s">
        <v>70</v>
      </c>
      <c r="C87" s="40" t="s">
        <v>45</v>
      </c>
      <c r="D87" s="40" t="s">
        <v>8</v>
      </c>
      <c r="E87" s="37" t="s">
        <v>48</v>
      </c>
      <c r="F87" s="41">
        <v>200</v>
      </c>
      <c r="G87" s="42">
        <f t="shared" si="7"/>
        <v>250</v>
      </c>
      <c r="H87" s="42">
        <f t="shared" si="7"/>
        <v>250</v>
      </c>
    </row>
    <row r="88" spans="1:10" ht="30" x14ac:dyDescent="0.25">
      <c r="A88" s="43" t="s">
        <v>19</v>
      </c>
      <c r="B88" s="77" t="s">
        <v>70</v>
      </c>
      <c r="C88" s="40" t="s">
        <v>45</v>
      </c>
      <c r="D88" s="40" t="s">
        <v>8</v>
      </c>
      <c r="E88" s="37" t="s">
        <v>48</v>
      </c>
      <c r="F88" s="8">
        <v>240</v>
      </c>
      <c r="G88" s="45">
        <f>400-50-100</f>
        <v>250</v>
      </c>
      <c r="H88" s="45">
        <f>400-50-100</f>
        <v>250</v>
      </c>
    </row>
    <row r="89" spans="1:10" ht="36.75" customHeight="1" x14ac:dyDescent="0.25">
      <c r="A89" s="136" t="s">
        <v>49</v>
      </c>
      <c r="B89" s="142">
        <v>931</v>
      </c>
      <c r="C89" s="143"/>
      <c r="D89" s="143"/>
      <c r="E89" s="142"/>
      <c r="F89" s="144"/>
      <c r="G89" s="145">
        <f>G91</f>
        <v>2760.2</v>
      </c>
      <c r="H89" s="145">
        <f>H91</f>
        <v>2760.2</v>
      </c>
    </row>
    <row r="90" spans="1:10" ht="18.75" x14ac:dyDescent="0.3">
      <c r="A90" s="108" t="s">
        <v>7</v>
      </c>
      <c r="B90" s="110">
        <v>931</v>
      </c>
      <c r="C90" s="109" t="s">
        <v>8</v>
      </c>
      <c r="D90" s="109" t="s">
        <v>9</v>
      </c>
      <c r="E90" s="110"/>
      <c r="F90" s="110"/>
      <c r="G90" s="135">
        <f t="shared" ref="G90:H92" si="8">G91</f>
        <v>2760.2</v>
      </c>
      <c r="H90" s="135">
        <f t="shared" si="8"/>
        <v>2760.2</v>
      </c>
    </row>
    <row r="91" spans="1:10" ht="29.25" customHeight="1" x14ac:dyDescent="0.25">
      <c r="A91" s="31" t="s">
        <v>51</v>
      </c>
      <c r="B91" s="33">
        <v>931</v>
      </c>
      <c r="C91" s="32" t="s">
        <v>8</v>
      </c>
      <c r="D91" s="32" t="s">
        <v>23</v>
      </c>
      <c r="E91" s="33" t="s">
        <v>52</v>
      </c>
      <c r="F91" s="57"/>
      <c r="G91" s="34">
        <f t="shared" si="8"/>
        <v>2760.2</v>
      </c>
      <c r="H91" s="34">
        <f t="shared" si="8"/>
        <v>2760.2</v>
      </c>
    </row>
    <row r="92" spans="1:10" ht="28.5" x14ac:dyDescent="0.25">
      <c r="A92" s="35" t="s">
        <v>53</v>
      </c>
      <c r="B92" s="52">
        <v>931</v>
      </c>
      <c r="C92" s="51" t="s">
        <v>8</v>
      </c>
      <c r="D92" s="51" t="s">
        <v>23</v>
      </c>
      <c r="E92" s="52" t="s">
        <v>54</v>
      </c>
      <c r="F92" s="69"/>
      <c r="G92" s="38">
        <f t="shared" si="8"/>
        <v>2760.2</v>
      </c>
      <c r="H92" s="38">
        <f t="shared" si="8"/>
        <v>2760.2</v>
      </c>
    </row>
    <row r="93" spans="1:10" ht="30" x14ac:dyDescent="0.25">
      <c r="A93" s="46" t="s">
        <v>55</v>
      </c>
      <c r="B93" s="79">
        <v>931</v>
      </c>
      <c r="C93" s="47" t="s">
        <v>8</v>
      </c>
      <c r="D93" s="47" t="s">
        <v>23</v>
      </c>
      <c r="E93" s="52" t="s">
        <v>54</v>
      </c>
      <c r="F93" s="8"/>
      <c r="G93" s="49">
        <f>G94+G96+G101</f>
        <v>2760.2</v>
      </c>
      <c r="H93" s="49">
        <f>H94+H96+H101</f>
        <v>2760.2</v>
      </c>
      <c r="I93" s="20"/>
    </row>
    <row r="94" spans="1:10" ht="63" x14ac:dyDescent="0.25">
      <c r="A94" s="39" t="s">
        <v>18</v>
      </c>
      <c r="B94" s="80" t="s">
        <v>71</v>
      </c>
      <c r="C94" s="40" t="s">
        <v>8</v>
      </c>
      <c r="D94" s="40" t="s">
        <v>23</v>
      </c>
      <c r="E94" s="52" t="s">
        <v>54</v>
      </c>
      <c r="F94" s="41">
        <v>100</v>
      </c>
      <c r="G94" s="42">
        <f>G95</f>
        <v>2120.5</v>
      </c>
      <c r="H94" s="42">
        <f>H95</f>
        <v>2120.5</v>
      </c>
      <c r="J94" s="20"/>
    </row>
    <row r="95" spans="1:10" ht="31.5" x14ac:dyDescent="0.25">
      <c r="A95" s="50" t="s">
        <v>20</v>
      </c>
      <c r="B95" s="78" t="s">
        <v>71</v>
      </c>
      <c r="C95" s="9" t="s">
        <v>8</v>
      </c>
      <c r="D95" s="9" t="s">
        <v>23</v>
      </c>
      <c r="E95" s="52" t="s">
        <v>54</v>
      </c>
      <c r="F95" s="8">
        <v>120</v>
      </c>
      <c r="G95" s="45">
        <v>2120.5</v>
      </c>
      <c r="H95" s="45">
        <v>2120.5</v>
      </c>
    </row>
    <row r="96" spans="1:10" ht="31.5" x14ac:dyDescent="0.25">
      <c r="A96" s="39" t="s">
        <v>31</v>
      </c>
      <c r="B96" s="77" t="s">
        <v>71</v>
      </c>
      <c r="C96" s="40" t="s">
        <v>8</v>
      </c>
      <c r="D96" s="40" t="s">
        <v>23</v>
      </c>
      <c r="E96" s="52" t="s">
        <v>54</v>
      </c>
      <c r="F96" s="41">
        <v>200</v>
      </c>
      <c r="G96" s="42">
        <f>G100</f>
        <v>627.70000000000005</v>
      </c>
      <c r="H96" s="42">
        <f>H100</f>
        <v>627.70000000000005</v>
      </c>
    </row>
    <row r="97" spans="1:10" ht="30" hidden="1" x14ac:dyDescent="0.25">
      <c r="A97" s="43" t="s">
        <v>19</v>
      </c>
      <c r="B97" s="78"/>
      <c r="C97" s="9" t="s">
        <v>8</v>
      </c>
      <c r="D97" s="9" t="s">
        <v>23</v>
      </c>
      <c r="E97" s="52" t="s">
        <v>54</v>
      </c>
      <c r="F97" s="8">
        <v>244</v>
      </c>
      <c r="G97" s="45"/>
      <c r="H97" s="45"/>
    </row>
    <row r="98" spans="1:10" ht="8.25" hidden="1" customHeight="1" x14ac:dyDescent="0.25">
      <c r="A98" s="43"/>
      <c r="B98" s="8"/>
      <c r="C98" s="9"/>
      <c r="D98" s="9"/>
      <c r="E98" s="52" t="s">
        <v>54</v>
      </c>
      <c r="F98" s="8"/>
      <c r="G98" s="45"/>
      <c r="H98" s="45"/>
    </row>
    <row r="99" spans="1:10" hidden="1" x14ac:dyDescent="0.25">
      <c r="A99" s="46" t="s">
        <v>56</v>
      </c>
      <c r="B99" s="48"/>
      <c r="C99" s="47" t="s">
        <v>8</v>
      </c>
      <c r="D99" s="47" t="s">
        <v>23</v>
      </c>
      <c r="E99" s="52" t="s">
        <v>54</v>
      </c>
      <c r="F99" s="8"/>
      <c r="G99" s="49">
        <v>0</v>
      </c>
      <c r="H99" s="49">
        <v>0</v>
      </c>
    </row>
    <row r="100" spans="1:10" ht="31.5" x14ac:dyDescent="0.25">
      <c r="A100" s="39" t="s">
        <v>19</v>
      </c>
      <c r="B100" s="77" t="s">
        <v>71</v>
      </c>
      <c r="C100" s="40" t="s">
        <v>8</v>
      </c>
      <c r="D100" s="40" t="s">
        <v>23</v>
      </c>
      <c r="E100" s="52" t="s">
        <v>54</v>
      </c>
      <c r="F100" s="41">
        <v>240</v>
      </c>
      <c r="G100" s="42">
        <v>627.70000000000005</v>
      </c>
      <c r="H100" s="42">
        <v>627.70000000000005</v>
      </c>
    </row>
    <row r="101" spans="1:10" ht="15.75" x14ac:dyDescent="0.25">
      <c r="A101" s="39" t="s">
        <v>32</v>
      </c>
      <c r="B101" s="77" t="s">
        <v>71</v>
      </c>
      <c r="C101" s="40" t="s">
        <v>8</v>
      </c>
      <c r="D101" s="40" t="s">
        <v>23</v>
      </c>
      <c r="E101" s="37" t="s">
        <v>54</v>
      </c>
      <c r="F101" s="41">
        <v>800</v>
      </c>
      <c r="G101" s="42">
        <f>G102</f>
        <v>12</v>
      </c>
      <c r="H101" s="42">
        <f>H102</f>
        <v>12</v>
      </c>
    </row>
    <row r="102" spans="1:10" x14ac:dyDescent="0.25">
      <c r="A102" s="43" t="s">
        <v>33</v>
      </c>
      <c r="B102" s="8" t="s">
        <v>71</v>
      </c>
      <c r="C102" s="9" t="s">
        <v>8</v>
      </c>
      <c r="D102" s="9" t="s">
        <v>23</v>
      </c>
      <c r="E102" s="37" t="s">
        <v>54</v>
      </c>
      <c r="F102" s="8">
        <v>850</v>
      </c>
      <c r="G102" s="45">
        <v>12</v>
      </c>
      <c r="H102" s="45">
        <v>12</v>
      </c>
    </row>
    <row r="103" spans="1:10" ht="28.5" customHeight="1" x14ac:dyDescent="0.25">
      <c r="A103" s="70" t="s">
        <v>57</v>
      </c>
      <c r="B103" s="72"/>
      <c r="C103" s="71"/>
      <c r="D103" s="71"/>
      <c r="E103" s="72"/>
      <c r="F103" s="72"/>
      <c r="G103" s="73">
        <f>G90+G83+G72+G63+G12</f>
        <v>14681.7</v>
      </c>
      <c r="H103" s="73">
        <f>H90+H83+H72+H63+H12</f>
        <v>15265.5</v>
      </c>
      <c r="J103" s="20"/>
    </row>
    <row r="104" spans="1:10" s="74" customFormat="1" ht="30" hidden="1" x14ac:dyDescent="0.25">
      <c r="A104" s="46" t="s">
        <v>58</v>
      </c>
      <c r="B104" s="48"/>
      <c r="C104" s="47" t="s">
        <v>8</v>
      </c>
      <c r="D104" s="47" t="s">
        <v>26</v>
      </c>
      <c r="E104" s="48">
        <v>73</v>
      </c>
      <c r="F104" s="48"/>
      <c r="G104" s="49">
        <v>0</v>
      </c>
    </row>
    <row r="105" spans="1:10" ht="31.5" hidden="1" x14ac:dyDescent="0.25">
      <c r="A105" s="39" t="s">
        <v>19</v>
      </c>
      <c r="B105" s="77"/>
      <c r="C105" s="40" t="s">
        <v>8</v>
      </c>
      <c r="D105" s="40" t="s">
        <v>26</v>
      </c>
      <c r="E105" s="41">
        <v>73</v>
      </c>
      <c r="F105" s="41">
        <v>240</v>
      </c>
      <c r="G105" s="42">
        <v>0</v>
      </c>
    </row>
    <row r="106" spans="1:10" ht="31.5" hidden="1" x14ac:dyDescent="0.25">
      <c r="A106" s="50" t="s">
        <v>24</v>
      </c>
      <c r="B106" s="78"/>
      <c r="C106" s="9" t="s">
        <v>8</v>
      </c>
      <c r="D106" s="9" t="s">
        <v>26</v>
      </c>
      <c r="E106" s="8">
        <v>73</v>
      </c>
      <c r="F106" s="8">
        <v>243</v>
      </c>
      <c r="G106" s="45"/>
    </row>
    <row r="107" spans="1:10" ht="31.5" hidden="1" x14ac:dyDescent="0.25">
      <c r="A107" s="50" t="s">
        <v>22</v>
      </c>
      <c r="B107" s="78"/>
      <c r="C107" s="9" t="s">
        <v>8</v>
      </c>
      <c r="D107" s="9" t="s">
        <v>26</v>
      </c>
      <c r="E107" s="8">
        <v>73</v>
      </c>
      <c r="F107" s="8">
        <v>244</v>
      </c>
      <c r="G107" s="45"/>
    </row>
    <row r="108" spans="1:10" ht="9.75" hidden="1" customHeight="1" x14ac:dyDescent="0.25">
      <c r="A108" s="39"/>
      <c r="B108" s="77"/>
      <c r="C108" s="9"/>
      <c r="D108" s="9"/>
      <c r="E108" s="8"/>
      <c r="F108" s="8"/>
      <c r="G108" s="45"/>
    </row>
    <row r="109" spans="1:10" ht="28.5" hidden="1" x14ac:dyDescent="0.25">
      <c r="A109" s="31" t="s">
        <v>59</v>
      </c>
      <c r="B109" s="33"/>
      <c r="C109" s="32" t="s">
        <v>8</v>
      </c>
      <c r="D109" s="32" t="s">
        <v>26</v>
      </c>
      <c r="E109" s="33">
        <v>75</v>
      </c>
      <c r="F109" s="57"/>
      <c r="G109" s="34">
        <v>0</v>
      </c>
    </row>
    <row r="110" spans="1:10" ht="57" hidden="1" x14ac:dyDescent="0.25">
      <c r="A110" s="35" t="s">
        <v>60</v>
      </c>
      <c r="B110" s="37"/>
      <c r="C110" s="36" t="s">
        <v>8</v>
      </c>
      <c r="D110" s="36" t="s">
        <v>26</v>
      </c>
      <c r="E110" s="37">
        <v>75</v>
      </c>
      <c r="F110" s="37"/>
      <c r="G110" s="38">
        <v>0</v>
      </c>
    </row>
    <row r="111" spans="1:10" s="74" customFormat="1" ht="30" hidden="1" x14ac:dyDescent="0.25">
      <c r="A111" s="46" t="s">
        <v>61</v>
      </c>
      <c r="B111" s="48"/>
      <c r="C111" s="47" t="s">
        <v>8</v>
      </c>
      <c r="D111" s="47" t="s">
        <v>26</v>
      </c>
      <c r="E111" s="48">
        <v>75</v>
      </c>
      <c r="F111" s="48"/>
      <c r="G111" s="49">
        <v>0</v>
      </c>
    </row>
    <row r="112" spans="1:10" ht="31.5" hidden="1" x14ac:dyDescent="0.25">
      <c r="A112" s="39" t="s">
        <v>20</v>
      </c>
      <c r="B112" s="77"/>
      <c r="C112" s="40" t="s">
        <v>8</v>
      </c>
      <c r="D112" s="40" t="s">
        <v>26</v>
      </c>
      <c r="E112" s="41">
        <v>75</v>
      </c>
      <c r="F112" s="41">
        <v>120</v>
      </c>
      <c r="G112" s="45">
        <v>0</v>
      </c>
    </row>
    <row r="113" spans="1:8" ht="31.5" hidden="1" x14ac:dyDescent="0.25">
      <c r="A113" s="50" t="s">
        <v>21</v>
      </c>
      <c r="B113" s="78"/>
      <c r="C113" s="9" t="s">
        <v>8</v>
      </c>
      <c r="D113" s="9" t="s">
        <v>26</v>
      </c>
      <c r="E113" s="8">
        <v>75</v>
      </c>
      <c r="F113" s="8">
        <v>121</v>
      </c>
      <c r="G113" s="45"/>
    </row>
    <row r="114" spans="1:8" ht="31.5" hidden="1" x14ac:dyDescent="0.25">
      <c r="A114" s="39" t="s">
        <v>19</v>
      </c>
      <c r="B114" s="77"/>
      <c r="C114" s="40" t="s">
        <v>8</v>
      </c>
      <c r="D114" s="40" t="s">
        <v>26</v>
      </c>
      <c r="E114" s="41">
        <v>75</v>
      </c>
      <c r="F114" s="41">
        <v>240</v>
      </c>
      <c r="G114" s="42">
        <v>0</v>
      </c>
    </row>
    <row r="115" spans="1:8" ht="31.5" hidden="1" x14ac:dyDescent="0.25">
      <c r="A115" s="50" t="s">
        <v>22</v>
      </c>
      <c r="B115" s="78"/>
      <c r="C115" s="9" t="s">
        <v>8</v>
      </c>
      <c r="D115" s="9" t="s">
        <v>26</v>
      </c>
      <c r="E115" s="8">
        <v>75</v>
      </c>
      <c r="F115" s="8">
        <v>244</v>
      </c>
      <c r="G115" s="45"/>
    </row>
    <row r="116" spans="1:8" hidden="1" x14ac:dyDescent="0.25">
      <c r="A116" s="43"/>
      <c r="B116" s="8"/>
      <c r="C116" s="9"/>
      <c r="D116" s="9"/>
      <c r="E116" s="8"/>
      <c r="F116" s="8"/>
      <c r="G116" s="45"/>
    </row>
    <row r="117" spans="1:8" ht="15.75" hidden="1" x14ac:dyDescent="0.25">
      <c r="A117" s="53" t="s">
        <v>62</v>
      </c>
      <c r="B117" s="55"/>
      <c r="C117" s="54" t="s">
        <v>8</v>
      </c>
      <c r="D117" s="54" t="s">
        <v>45</v>
      </c>
      <c r="E117" s="55"/>
      <c r="F117" s="55"/>
      <c r="G117" s="68">
        <v>0</v>
      </c>
    </row>
    <row r="118" spans="1:8" ht="28.5" hidden="1" customHeight="1" x14ac:dyDescent="0.25">
      <c r="A118" s="31" t="s">
        <v>63</v>
      </c>
      <c r="B118" s="33"/>
      <c r="C118" s="32" t="s">
        <v>8</v>
      </c>
      <c r="D118" s="32" t="s">
        <v>45</v>
      </c>
      <c r="E118" s="33">
        <v>74</v>
      </c>
      <c r="F118" s="57"/>
      <c r="G118" s="34">
        <v>0</v>
      </c>
    </row>
    <row r="119" spans="1:8" ht="28.5" hidden="1" x14ac:dyDescent="0.25">
      <c r="A119" s="35" t="s">
        <v>64</v>
      </c>
      <c r="B119" s="37"/>
      <c r="C119" s="36" t="s">
        <v>8</v>
      </c>
      <c r="D119" s="36" t="s">
        <v>45</v>
      </c>
      <c r="E119" s="37">
        <v>74</v>
      </c>
      <c r="F119" s="37"/>
      <c r="G119" s="38">
        <v>0</v>
      </c>
    </row>
    <row r="120" spans="1:8" s="74" customFormat="1" ht="30" hidden="1" x14ac:dyDescent="0.25">
      <c r="A120" s="46" t="s">
        <v>64</v>
      </c>
      <c r="B120" s="48"/>
      <c r="C120" s="47" t="s">
        <v>8</v>
      </c>
      <c r="D120" s="47" t="s">
        <v>45</v>
      </c>
      <c r="E120" s="48">
        <v>74</v>
      </c>
      <c r="F120" s="48"/>
      <c r="G120" s="49">
        <v>0</v>
      </c>
    </row>
    <row r="121" spans="1:8" ht="15.75" hidden="1" x14ac:dyDescent="0.25">
      <c r="A121" s="39" t="s">
        <v>65</v>
      </c>
      <c r="B121" s="77"/>
      <c r="C121" s="40" t="s">
        <v>8</v>
      </c>
      <c r="D121" s="40" t="s">
        <v>45</v>
      </c>
      <c r="E121" s="41">
        <v>74</v>
      </c>
      <c r="F121" s="41">
        <v>870</v>
      </c>
      <c r="G121" s="45"/>
    </row>
    <row r="122" spans="1:8" x14ac:dyDescent="0.25">
      <c r="H122" s="20"/>
    </row>
    <row r="123" spans="1:8" ht="18.75" x14ac:dyDescent="0.3">
      <c r="A123" s="75" t="s">
        <v>66</v>
      </c>
      <c r="B123" s="76"/>
      <c r="C123" s="76"/>
      <c r="D123" s="76"/>
      <c r="E123" s="76"/>
      <c r="H123" s="7"/>
    </row>
    <row r="124" spans="1:8" ht="30" customHeight="1" x14ac:dyDescent="0.25">
      <c r="A124" s="178" t="s">
        <v>72</v>
      </c>
      <c r="B124" s="179"/>
      <c r="C124" s="179"/>
      <c r="D124" s="179"/>
      <c r="E124" s="179"/>
      <c r="F124" s="179"/>
      <c r="G124" s="179"/>
    </row>
  </sheetData>
  <mergeCells count="3">
    <mergeCell ref="A8:G8"/>
    <mergeCell ref="A124:G124"/>
    <mergeCell ref="E2:H3"/>
  </mergeCells>
  <pageMargins left="0.70866141732283472" right="0.31496062992125984" top="0.15748031496062992" bottom="0.15748031496062992" header="0.31496062992125984" footer="0.31496062992125984"/>
  <pageSetup paperSize="9"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opLeftCell="A43" zoomScale="86" zoomScaleNormal="86" workbookViewId="0">
      <selection activeCell="H55" sqref="H55"/>
    </sheetView>
  </sheetViews>
  <sheetFormatPr defaultColWidth="9.140625" defaultRowHeight="15" x14ac:dyDescent="0.25"/>
  <cols>
    <col min="1" max="1" width="76" style="1" customWidth="1"/>
    <col min="2" max="2" width="9.140625" style="2"/>
    <col min="3" max="3" width="11" style="2" customWidth="1"/>
    <col min="4" max="4" width="21.140625" style="3" customWidth="1"/>
    <col min="5" max="5" width="16.140625" style="3" customWidth="1"/>
    <col min="6" max="6" width="15" style="113" customWidth="1"/>
    <col min="7" max="7" width="9.140625" style="6"/>
    <col min="8" max="8" width="11.5703125" style="6" bestFit="1" customWidth="1"/>
    <col min="9" max="16384" width="9.140625" style="6"/>
  </cols>
  <sheetData>
    <row r="1" spans="1:8" ht="18.75" x14ac:dyDescent="0.25">
      <c r="E1" s="4"/>
      <c r="F1" s="112" t="s">
        <v>0</v>
      </c>
    </row>
    <row r="2" spans="1:8" ht="60" customHeight="1" x14ac:dyDescent="0.25">
      <c r="D2" s="182" t="s">
        <v>139</v>
      </c>
      <c r="E2" s="182"/>
      <c r="F2" s="182"/>
    </row>
    <row r="3" spans="1:8" ht="45.75" customHeight="1" x14ac:dyDescent="0.25">
      <c r="D3" s="182"/>
      <c r="E3" s="182"/>
      <c r="F3" s="182"/>
    </row>
    <row r="4" spans="1:8" ht="4.5" customHeight="1" x14ac:dyDescent="0.25"/>
    <row r="5" spans="1:8" hidden="1" x14ac:dyDescent="0.25"/>
    <row r="6" spans="1:8" hidden="1" x14ac:dyDescent="0.25"/>
    <row r="7" spans="1:8" hidden="1" x14ac:dyDescent="0.25"/>
    <row r="8" spans="1:8" ht="60" customHeight="1" x14ac:dyDescent="0.25">
      <c r="A8" s="177" t="s">
        <v>140</v>
      </c>
      <c r="B8" s="177"/>
      <c r="C8" s="177"/>
      <c r="D8" s="177"/>
      <c r="E8" s="177"/>
      <c r="F8" s="177"/>
    </row>
    <row r="9" spans="1:8" ht="24" customHeight="1" x14ac:dyDescent="0.25">
      <c r="A9" s="8" t="s">
        <v>1</v>
      </c>
      <c r="B9" s="9" t="s">
        <v>2</v>
      </c>
      <c r="C9" s="9" t="s">
        <v>3</v>
      </c>
      <c r="D9" s="8" t="s">
        <v>104</v>
      </c>
      <c r="E9" s="8" t="s">
        <v>4</v>
      </c>
      <c r="F9" s="114" t="s">
        <v>5</v>
      </c>
    </row>
    <row r="10" spans="1:8" ht="24" hidden="1" customHeight="1" x14ac:dyDescent="0.25">
      <c r="A10" s="11"/>
      <c r="B10" s="12"/>
      <c r="C10" s="12"/>
      <c r="D10" s="13"/>
      <c r="E10" s="13"/>
      <c r="F10" s="115"/>
    </row>
    <row r="11" spans="1:8" ht="66" hidden="1" customHeight="1" x14ac:dyDescent="0.25">
      <c r="A11" s="15"/>
      <c r="B11" s="16"/>
      <c r="C11" s="16"/>
      <c r="D11" s="17"/>
      <c r="E11" s="18"/>
      <c r="F11" s="116"/>
      <c r="G11" s="20"/>
    </row>
    <row r="12" spans="1:8" ht="18.75" x14ac:dyDescent="0.3">
      <c r="A12" s="108" t="s">
        <v>7</v>
      </c>
      <c r="B12" s="109" t="s">
        <v>8</v>
      </c>
      <c r="C12" s="109" t="s">
        <v>9</v>
      </c>
      <c r="D12" s="110"/>
      <c r="E12" s="110"/>
      <c r="F12" s="117">
        <f>F14+F19+F29+F38</f>
        <v>13243.699999999999</v>
      </c>
      <c r="G12" s="20"/>
      <c r="H12" s="20"/>
    </row>
    <row r="13" spans="1:8" ht="56.25" x14ac:dyDescent="0.25">
      <c r="A13" s="21" t="s">
        <v>10</v>
      </c>
      <c r="B13" s="22" t="s">
        <v>8</v>
      </c>
      <c r="C13" s="22" t="s">
        <v>9</v>
      </c>
      <c r="D13" s="23" t="s">
        <v>11</v>
      </c>
      <c r="E13" s="24"/>
      <c r="F13" s="116">
        <f>F15+F20+F30</f>
        <v>12657.9</v>
      </c>
      <c r="G13" s="20"/>
    </row>
    <row r="14" spans="1:8" ht="31.5" x14ac:dyDescent="0.25">
      <c r="A14" s="26" t="s">
        <v>12</v>
      </c>
      <c r="B14" s="27" t="s">
        <v>8</v>
      </c>
      <c r="C14" s="27" t="s">
        <v>13</v>
      </c>
      <c r="D14" s="28"/>
      <c r="E14" s="29"/>
      <c r="F14" s="118">
        <f>F15</f>
        <v>1482.2</v>
      </c>
    </row>
    <row r="15" spans="1:8" ht="28.5" x14ac:dyDescent="0.25">
      <c r="A15" s="31" t="s">
        <v>14</v>
      </c>
      <c r="B15" s="32" t="s">
        <v>8</v>
      </c>
      <c r="C15" s="32" t="s">
        <v>13</v>
      </c>
      <c r="D15" s="33" t="s">
        <v>15</v>
      </c>
      <c r="E15" s="33"/>
      <c r="F15" s="119">
        <f>F16</f>
        <v>1482.2</v>
      </c>
    </row>
    <row r="16" spans="1:8" ht="28.5" x14ac:dyDescent="0.25">
      <c r="A16" s="35" t="s">
        <v>16</v>
      </c>
      <c r="B16" s="36" t="s">
        <v>8</v>
      </c>
      <c r="C16" s="36" t="s">
        <v>13</v>
      </c>
      <c r="D16" s="37" t="s">
        <v>17</v>
      </c>
      <c r="E16" s="8"/>
      <c r="F16" s="120">
        <f>F17</f>
        <v>1482.2</v>
      </c>
    </row>
    <row r="17" spans="1:8" ht="63" x14ac:dyDescent="0.25">
      <c r="A17" s="39" t="s">
        <v>18</v>
      </c>
      <c r="B17" s="40" t="s">
        <v>8</v>
      </c>
      <c r="C17" s="40" t="s">
        <v>13</v>
      </c>
      <c r="D17" s="37" t="s">
        <v>17</v>
      </c>
      <c r="E17" s="41">
        <v>100</v>
      </c>
      <c r="F17" s="121">
        <f>F18</f>
        <v>1482.2</v>
      </c>
      <c r="H17" s="20"/>
    </row>
    <row r="18" spans="1:8" ht="33.75" customHeight="1" x14ac:dyDescent="0.25">
      <c r="A18" s="43" t="s">
        <v>20</v>
      </c>
      <c r="B18" s="9" t="s">
        <v>8</v>
      </c>
      <c r="C18" s="9" t="s">
        <v>13</v>
      </c>
      <c r="D18" s="37" t="s">
        <v>17</v>
      </c>
      <c r="E18" s="8">
        <v>120</v>
      </c>
      <c r="F18" s="122">
        <v>1482.2</v>
      </c>
    </row>
    <row r="19" spans="1:8" ht="70.5" customHeight="1" x14ac:dyDescent="0.25">
      <c r="A19" s="53" t="s">
        <v>50</v>
      </c>
      <c r="B19" s="54" t="s">
        <v>8</v>
      </c>
      <c r="C19" s="54" t="s">
        <v>23</v>
      </c>
      <c r="D19" s="55"/>
      <c r="E19" s="55"/>
      <c r="F19" s="123">
        <f>F20</f>
        <v>2760.2</v>
      </c>
    </row>
    <row r="20" spans="1:8" ht="33.75" customHeight="1" x14ac:dyDescent="0.25">
      <c r="A20" s="31" t="s">
        <v>51</v>
      </c>
      <c r="B20" s="32" t="s">
        <v>8</v>
      </c>
      <c r="C20" s="32" t="s">
        <v>23</v>
      </c>
      <c r="D20" s="33" t="s">
        <v>52</v>
      </c>
      <c r="E20" s="57"/>
      <c r="F20" s="119">
        <f>F21</f>
        <v>2760.2</v>
      </c>
    </row>
    <row r="21" spans="1:8" ht="33.75" customHeight="1" x14ac:dyDescent="0.25">
      <c r="A21" s="35" t="s">
        <v>53</v>
      </c>
      <c r="B21" s="51" t="s">
        <v>8</v>
      </c>
      <c r="C21" s="51" t="s">
        <v>23</v>
      </c>
      <c r="D21" s="52" t="s">
        <v>54</v>
      </c>
      <c r="E21" s="69"/>
      <c r="F21" s="120">
        <f>F22</f>
        <v>2760.2</v>
      </c>
    </row>
    <row r="22" spans="1:8" ht="42.75" customHeight="1" x14ac:dyDescent="0.25">
      <c r="A22" s="46" t="s">
        <v>55</v>
      </c>
      <c r="B22" s="47" t="s">
        <v>8</v>
      </c>
      <c r="C22" s="47" t="s">
        <v>23</v>
      </c>
      <c r="D22" s="52" t="s">
        <v>54</v>
      </c>
      <c r="E22" s="8"/>
      <c r="F22" s="124">
        <f>F23+F25+F27</f>
        <v>2760.2</v>
      </c>
    </row>
    <row r="23" spans="1:8" ht="69" customHeight="1" x14ac:dyDescent="0.25">
      <c r="A23" s="39" t="s">
        <v>18</v>
      </c>
      <c r="B23" s="40" t="s">
        <v>8</v>
      </c>
      <c r="C23" s="40" t="s">
        <v>23</v>
      </c>
      <c r="D23" s="52" t="s">
        <v>54</v>
      </c>
      <c r="E23" s="41">
        <v>100</v>
      </c>
      <c r="F23" s="121">
        <f>F24</f>
        <v>2120.5</v>
      </c>
    </row>
    <row r="24" spans="1:8" ht="33.75" customHeight="1" x14ac:dyDescent="0.25">
      <c r="A24" s="50" t="s">
        <v>20</v>
      </c>
      <c r="B24" s="9" t="s">
        <v>8</v>
      </c>
      <c r="C24" s="9" t="s">
        <v>23</v>
      </c>
      <c r="D24" s="52" t="s">
        <v>54</v>
      </c>
      <c r="E24" s="8">
        <v>120</v>
      </c>
      <c r="F24" s="125">
        <v>2120.5</v>
      </c>
    </row>
    <row r="25" spans="1:8" ht="33.75" customHeight="1" x14ac:dyDescent="0.25">
      <c r="A25" s="39" t="s">
        <v>31</v>
      </c>
      <c r="B25" s="40" t="s">
        <v>8</v>
      </c>
      <c r="C25" s="40" t="s">
        <v>23</v>
      </c>
      <c r="D25" s="52" t="s">
        <v>54</v>
      </c>
      <c r="E25" s="41">
        <v>200</v>
      </c>
      <c r="F25" s="121">
        <f>F26</f>
        <v>627.70000000000005</v>
      </c>
    </row>
    <row r="26" spans="1:8" ht="33.75" customHeight="1" x14ac:dyDescent="0.25">
      <c r="A26" s="43" t="s">
        <v>19</v>
      </c>
      <c r="B26" s="9" t="s">
        <v>8</v>
      </c>
      <c r="C26" s="9" t="s">
        <v>23</v>
      </c>
      <c r="D26" s="52" t="s">
        <v>54</v>
      </c>
      <c r="E26" s="8">
        <v>240</v>
      </c>
      <c r="F26" s="125">
        <v>627.70000000000005</v>
      </c>
    </row>
    <row r="27" spans="1:8" ht="15.75" x14ac:dyDescent="0.25">
      <c r="A27" s="50" t="s">
        <v>32</v>
      </c>
      <c r="B27" s="40" t="s">
        <v>8</v>
      </c>
      <c r="C27" s="40" t="s">
        <v>23</v>
      </c>
      <c r="D27" s="52" t="s">
        <v>54</v>
      </c>
      <c r="E27" s="41">
        <v>800</v>
      </c>
      <c r="F27" s="121">
        <f>F28</f>
        <v>12</v>
      </c>
    </row>
    <row r="28" spans="1:8" ht="15.75" x14ac:dyDescent="0.25">
      <c r="A28" s="39" t="s">
        <v>33</v>
      </c>
      <c r="B28" s="40" t="s">
        <v>8</v>
      </c>
      <c r="C28" s="40" t="s">
        <v>23</v>
      </c>
      <c r="D28" s="52" t="s">
        <v>54</v>
      </c>
      <c r="E28" s="41">
        <v>850</v>
      </c>
      <c r="F28" s="121">
        <v>12</v>
      </c>
    </row>
    <row r="29" spans="1:8" ht="57" customHeight="1" x14ac:dyDescent="0.25">
      <c r="A29" s="53" t="s">
        <v>25</v>
      </c>
      <c r="B29" s="54" t="s">
        <v>8</v>
      </c>
      <c r="C29" s="54" t="s">
        <v>26</v>
      </c>
      <c r="D29" s="54"/>
      <c r="E29" s="55"/>
      <c r="F29" s="126">
        <f>F30</f>
        <v>8415.5</v>
      </c>
    </row>
    <row r="30" spans="1:8" ht="42.75" x14ac:dyDescent="0.25">
      <c r="A30" s="31" t="s">
        <v>27</v>
      </c>
      <c r="B30" s="32" t="s">
        <v>8</v>
      </c>
      <c r="C30" s="32" t="s">
        <v>26</v>
      </c>
      <c r="D30" s="33" t="s">
        <v>28</v>
      </c>
      <c r="E30" s="57"/>
      <c r="F30" s="119">
        <f>F31</f>
        <v>8415.5</v>
      </c>
    </row>
    <row r="31" spans="1:8" ht="42.75" x14ac:dyDescent="0.25">
      <c r="A31" s="35" t="s">
        <v>29</v>
      </c>
      <c r="B31" s="36" t="s">
        <v>8</v>
      </c>
      <c r="C31" s="36" t="s">
        <v>26</v>
      </c>
      <c r="D31" s="37" t="s">
        <v>30</v>
      </c>
      <c r="E31" s="8"/>
      <c r="F31" s="120">
        <f>F32+F34+F36</f>
        <v>8415.5</v>
      </c>
    </row>
    <row r="32" spans="1:8" ht="63" x14ac:dyDescent="0.25">
      <c r="A32" s="39" t="s">
        <v>18</v>
      </c>
      <c r="B32" s="40" t="s">
        <v>8</v>
      </c>
      <c r="C32" s="40" t="s">
        <v>26</v>
      </c>
      <c r="D32" s="37" t="s">
        <v>30</v>
      </c>
      <c r="E32" s="41">
        <v>100</v>
      </c>
      <c r="F32" s="121">
        <f>F33</f>
        <v>7806.5</v>
      </c>
    </row>
    <row r="33" spans="1:8" ht="31.5" x14ac:dyDescent="0.25">
      <c r="A33" s="50" t="s">
        <v>20</v>
      </c>
      <c r="B33" s="9" t="s">
        <v>8</v>
      </c>
      <c r="C33" s="9" t="s">
        <v>26</v>
      </c>
      <c r="D33" s="37" t="s">
        <v>30</v>
      </c>
      <c r="E33" s="8">
        <v>120</v>
      </c>
      <c r="F33" s="125">
        <v>7806.5</v>
      </c>
      <c r="H33" s="20"/>
    </row>
    <row r="34" spans="1:8" ht="31.5" x14ac:dyDescent="0.25">
      <c r="A34" s="39" t="s">
        <v>31</v>
      </c>
      <c r="B34" s="40" t="s">
        <v>8</v>
      </c>
      <c r="C34" s="40" t="s">
        <v>26</v>
      </c>
      <c r="D34" s="37" t="s">
        <v>30</v>
      </c>
      <c r="E34" s="41">
        <v>200</v>
      </c>
      <c r="F34" s="121">
        <f>F35</f>
        <v>608</v>
      </c>
    </row>
    <row r="35" spans="1:8" ht="36.75" customHeight="1" x14ac:dyDescent="0.25">
      <c r="A35" s="39" t="s">
        <v>19</v>
      </c>
      <c r="B35" s="40" t="s">
        <v>8</v>
      </c>
      <c r="C35" s="40" t="s">
        <v>26</v>
      </c>
      <c r="D35" s="37" t="s">
        <v>30</v>
      </c>
      <c r="E35" s="8">
        <v>240</v>
      </c>
      <c r="F35" s="125">
        <v>608</v>
      </c>
    </row>
    <row r="36" spans="1:8" ht="36.75" customHeight="1" x14ac:dyDescent="0.25">
      <c r="A36" s="50" t="s">
        <v>32</v>
      </c>
      <c r="B36" s="40" t="s">
        <v>8</v>
      </c>
      <c r="C36" s="40" t="s">
        <v>26</v>
      </c>
      <c r="D36" s="37" t="s">
        <v>30</v>
      </c>
      <c r="E36" s="8">
        <v>800</v>
      </c>
      <c r="F36" s="125">
        <f>F37</f>
        <v>1</v>
      </c>
    </row>
    <row r="37" spans="1:8" ht="36.75" customHeight="1" x14ac:dyDescent="0.25">
      <c r="A37" s="39" t="s">
        <v>33</v>
      </c>
      <c r="B37" s="40" t="s">
        <v>8</v>
      </c>
      <c r="C37" s="40" t="s">
        <v>26</v>
      </c>
      <c r="D37" s="37" t="s">
        <v>30</v>
      </c>
      <c r="E37" s="8">
        <v>850</v>
      </c>
      <c r="F37" s="125">
        <v>1</v>
      </c>
    </row>
    <row r="38" spans="1:8" ht="36.75" customHeight="1" x14ac:dyDescent="0.25">
      <c r="A38" s="53" t="s">
        <v>89</v>
      </c>
      <c r="B38" s="54" t="s">
        <v>8</v>
      </c>
      <c r="C38" s="54" t="s">
        <v>88</v>
      </c>
      <c r="D38" s="54"/>
      <c r="E38" s="55"/>
      <c r="F38" s="126">
        <f>F39+F48</f>
        <v>585.79999999999995</v>
      </c>
    </row>
    <row r="39" spans="1:8" ht="66" customHeight="1" x14ac:dyDescent="0.25">
      <c r="A39" s="155" t="s">
        <v>115</v>
      </c>
      <c r="B39" s="33" t="s">
        <v>8</v>
      </c>
      <c r="C39" s="33" t="s">
        <v>88</v>
      </c>
      <c r="D39" s="33" t="s">
        <v>114</v>
      </c>
      <c r="E39" s="33"/>
      <c r="F39" s="119">
        <f>F40+F44</f>
        <v>480</v>
      </c>
    </row>
    <row r="40" spans="1:8" ht="94.5" customHeight="1" x14ac:dyDescent="0.25">
      <c r="A40" s="105" t="s">
        <v>116</v>
      </c>
      <c r="B40" s="106" t="s">
        <v>8</v>
      </c>
      <c r="C40" s="106" t="s">
        <v>88</v>
      </c>
      <c r="D40" s="104" t="s">
        <v>118</v>
      </c>
      <c r="E40" s="104"/>
      <c r="F40" s="133">
        <f>F41</f>
        <v>350</v>
      </c>
    </row>
    <row r="41" spans="1:8" ht="76.5" customHeight="1" x14ac:dyDescent="0.25">
      <c r="A41" s="35" t="s">
        <v>119</v>
      </c>
      <c r="B41" s="36" t="s">
        <v>8</v>
      </c>
      <c r="C41" s="36" t="s">
        <v>88</v>
      </c>
      <c r="D41" s="37" t="s">
        <v>117</v>
      </c>
      <c r="E41" s="8"/>
      <c r="F41" s="38">
        <f>F42</f>
        <v>350</v>
      </c>
    </row>
    <row r="42" spans="1:8" ht="36.75" customHeight="1" x14ac:dyDescent="0.25">
      <c r="A42" s="39" t="s">
        <v>31</v>
      </c>
      <c r="B42" s="40" t="s">
        <v>8</v>
      </c>
      <c r="C42" s="40" t="s">
        <v>88</v>
      </c>
      <c r="D42" s="37" t="s">
        <v>117</v>
      </c>
      <c r="E42" s="41">
        <v>200</v>
      </c>
      <c r="F42" s="42">
        <f>F43</f>
        <v>350</v>
      </c>
    </row>
    <row r="43" spans="1:8" ht="36.75" customHeight="1" x14ac:dyDescent="0.25">
      <c r="A43" s="43" t="s">
        <v>19</v>
      </c>
      <c r="B43" s="9" t="s">
        <v>8</v>
      </c>
      <c r="C43" s="9" t="s">
        <v>88</v>
      </c>
      <c r="D43" s="37" t="s">
        <v>117</v>
      </c>
      <c r="E43" s="8">
        <v>240</v>
      </c>
      <c r="F43" s="45">
        <v>350</v>
      </c>
    </row>
    <row r="44" spans="1:8" ht="97.5" customHeight="1" x14ac:dyDescent="0.25">
      <c r="A44" s="105" t="s">
        <v>120</v>
      </c>
      <c r="B44" s="106" t="s">
        <v>8</v>
      </c>
      <c r="C44" s="106" t="s">
        <v>88</v>
      </c>
      <c r="D44" s="104" t="s">
        <v>121</v>
      </c>
      <c r="E44" s="104"/>
      <c r="F44" s="133">
        <f>F45</f>
        <v>130</v>
      </c>
    </row>
    <row r="45" spans="1:8" ht="69" customHeight="1" x14ac:dyDescent="0.25">
      <c r="A45" s="35" t="s">
        <v>123</v>
      </c>
      <c r="B45" s="36" t="s">
        <v>8</v>
      </c>
      <c r="C45" s="36" t="s">
        <v>88</v>
      </c>
      <c r="D45" s="37" t="s">
        <v>122</v>
      </c>
      <c r="E45" s="8"/>
      <c r="F45" s="38">
        <f>F46</f>
        <v>130</v>
      </c>
    </row>
    <row r="46" spans="1:8" ht="47.25" customHeight="1" x14ac:dyDescent="0.25">
      <c r="A46" s="39" t="s">
        <v>31</v>
      </c>
      <c r="B46" s="40" t="s">
        <v>8</v>
      </c>
      <c r="C46" s="40" t="s">
        <v>88</v>
      </c>
      <c r="D46" s="37" t="s">
        <v>122</v>
      </c>
      <c r="E46" s="41">
        <v>200</v>
      </c>
      <c r="F46" s="42">
        <f>F47</f>
        <v>130</v>
      </c>
    </row>
    <row r="47" spans="1:8" ht="48.75" customHeight="1" x14ac:dyDescent="0.25">
      <c r="A47" s="43" t="s">
        <v>19</v>
      </c>
      <c r="B47" s="9" t="s">
        <v>8</v>
      </c>
      <c r="C47" s="9" t="s">
        <v>88</v>
      </c>
      <c r="D47" s="37" t="s">
        <v>122</v>
      </c>
      <c r="E47" s="8">
        <v>240</v>
      </c>
      <c r="F47" s="45">
        <v>130</v>
      </c>
    </row>
    <row r="48" spans="1:8" ht="52.5" customHeight="1" x14ac:dyDescent="0.25">
      <c r="A48" s="155" t="s">
        <v>129</v>
      </c>
      <c r="B48" s="33" t="s">
        <v>8</v>
      </c>
      <c r="C48" s="33">
        <v>13</v>
      </c>
      <c r="D48" s="33" t="s">
        <v>131</v>
      </c>
      <c r="E48" s="33"/>
      <c r="F48" s="34">
        <f>F49</f>
        <v>105.8</v>
      </c>
    </row>
    <row r="49" spans="1:8" ht="77.25" customHeight="1" x14ac:dyDescent="0.25">
      <c r="A49" s="35" t="s">
        <v>130</v>
      </c>
      <c r="B49" s="36" t="s">
        <v>8</v>
      </c>
      <c r="C49" s="36">
        <v>13</v>
      </c>
      <c r="D49" s="37" t="s">
        <v>132</v>
      </c>
      <c r="E49" s="8"/>
      <c r="F49" s="38">
        <f>F50</f>
        <v>105.8</v>
      </c>
    </row>
    <row r="50" spans="1:8" ht="43.5" customHeight="1" x14ac:dyDescent="0.25">
      <c r="A50" s="39" t="s">
        <v>31</v>
      </c>
      <c r="B50" s="40" t="s">
        <v>8</v>
      </c>
      <c r="C50" s="40">
        <v>13</v>
      </c>
      <c r="D50" s="37" t="s">
        <v>132</v>
      </c>
      <c r="E50" s="41">
        <v>200</v>
      </c>
      <c r="F50" s="42">
        <f>F51</f>
        <v>105.8</v>
      </c>
    </row>
    <row r="51" spans="1:8" ht="56.25" customHeight="1" x14ac:dyDescent="0.25">
      <c r="A51" s="43" t="s">
        <v>19</v>
      </c>
      <c r="B51" s="9" t="s">
        <v>8</v>
      </c>
      <c r="C51" s="9">
        <v>13</v>
      </c>
      <c r="D51" s="37" t="s">
        <v>132</v>
      </c>
      <c r="E51" s="8">
        <v>240</v>
      </c>
      <c r="F51" s="45">
        <v>105.8</v>
      </c>
    </row>
    <row r="52" spans="1:8" ht="33.75" hidden="1" customHeight="1" x14ac:dyDescent="0.25">
      <c r="A52" s="155" t="s">
        <v>133</v>
      </c>
      <c r="B52" s="33" t="s">
        <v>8</v>
      </c>
      <c r="C52" s="33">
        <v>13</v>
      </c>
      <c r="D52" s="33" t="s">
        <v>134</v>
      </c>
      <c r="E52" s="33"/>
      <c r="F52" s="34"/>
    </row>
    <row r="53" spans="1:8" ht="25.5" hidden="1" customHeight="1" x14ac:dyDescent="0.25">
      <c r="A53" s="39" t="s">
        <v>32</v>
      </c>
      <c r="B53" s="40" t="s">
        <v>8</v>
      </c>
      <c r="C53" s="40">
        <v>13</v>
      </c>
      <c r="D53" s="37" t="s">
        <v>134</v>
      </c>
      <c r="E53" s="41">
        <v>800</v>
      </c>
      <c r="F53" s="42"/>
    </row>
    <row r="54" spans="1:8" hidden="1" x14ac:dyDescent="0.25">
      <c r="A54" s="43" t="s">
        <v>135</v>
      </c>
      <c r="B54" s="9" t="s">
        <v>8</v>
      </c>
      <c r="C54" s="9">
        <v>13</v>
      </c>
      <c r="D54" s="37" t="s">
        <v>134</v>
      </c>
      <c r="E54" s="8">
        <v>880</v>
      </c>
      <c r="F54" s="45"/>
    </row>
    <row r="55" spans="1:8" ht="75" x14ac:dyDescent="0.3">
      <c r="A55" s="108" t="s">
        <v>136</v>
      </c>
      <c r="B55" s="109" t="s">
        <v>23</v>
      </c>
      <c r="C55" s="109" t="s">
        <v>9</v>
      </c>
      <c r="D55" s="110"/>
      <c r="E55" s="110"/>
      <c r="F55" s="111">
        <f t="shared" ref="F55:F60" si="0">F56</f>
        <v>120</v>
      </c>
      <c r="H55" s="169">
        <f>F57+F39</f>
        <v>600</v>
      </c>
    </row>
    <row r="56" spans="1:8" ht="47.25" x14ac:dyDescent="0.25">
      <c r="A56" s="26" t="s">
        <v>137</v>
      </c>
      <c r="B56" s="27" t="s">
        <v>23</v>
      </c>
      <c r="C56" s="27" t="s">
        <v>128</v>
      </c>
      <c r="D56" s="28"/>
      <c r="E56" s="29"/>
      <c r="F56" s="30">
        <f t="shared" si="0"/>
        <v>120</v>
      </c>
    </row>
    <row r="57" spans="1:8" ht="42.75" x14ac:dyDescent="0.25">
      <c r="A57" s="155" t="s">
        <v>115</v>
      </c>
      <c r="B57" s="33" t="s">
        <v>23</v>
      </c>
      <c r="C57" s="33" t="s">
        <v>128</v>
      </c>
      <c r="D57" s="33" t="s">
        <v>114</v>
      </c>
      <c r="E57" s="33"/>
      <c r="F57" s="157">
        <f t="shared" si="0"/>
        <v>120</v>
      </c>
    </row>
    <row r="58" spans="1:8" ht="31.5" x14ac:dyDescent="0.25">
      <c r="A58" s="105" t="s">
        <v>124</v>
      </c>
      <c r="B58" s="106" t="s">
        <v>23</v>
      </c>
      <c r="C58" s="106" t="s">
        <v>128</v>
      </c>
      <c r="D58" s="104" t="s">
        <v>125</v>
      </c>
      <c r="E58" s="104"/>
      <c r="F58" s="133">
        <f t="shared" si="0"/>
        <v>120</v>
      </c>
    </row>
    <row r="59" spans="1:8" ht="28.5" x14ac:dyDescent="0.25">
      <c r="A59" s="35" t="s">
        <v>126</v>
      </c>
      <c r="B59" s="36" t="s">
        <v>23</v>
      </c>
      <c r="C59" s="36" t="s">
        <v>128</v>
      </c>
      <c r="D59" s="37" t="s">
        <v>127</v>
      </c>
      <c r="E59" s="8"/>
      <c r="F59" s="38">
        <f t="shared" si="0"/>
        <v>120</v>
      </c>
    </row>
    <row r="60" spans="1:8" ht="31.5" x14ac:dyDescent="0.25">
      <c r="A60" s="39" t="s">
        <v>31</v>
      </c>
      <c r="B60" s="40" t="s">
        <v>23</v>
      </c>
      <c r="C60" s="40" t="s">
        <v>128</v>
      </c>
      <c r="D60" s="37" t="s">
        <v>127</v>
      </c>
      <c r="E60" s="41">
        <v>200</v>
      </c>
      <c r="F60" s="42">
        <f t="shared" si="0"/>
        <v>120</v>
      </c>
    </row>
    <row r="61" spans="1:8" ht="30" x14ac:dyDescent="0.25">
      <c r="A61" s="43" t="s">
        <v>19</v>
      </c>
      <c r="B61" s="9" t="s">
        <v>23</v>
      </c>
      <c r="C61" s="9" t="s">
        <v>128</v>
      </c>
      <c r="D61" s="37" t="s">
        <v>127</v>
      </c>
      <c r="E61" s="8">
        <v>240</v>
      </c>
      <c r="F61" s="45">
        <v>120</v>
      </c>
    </row>
    <row r="62" spans="1:8" ht="31.5" customHeight="1" x14ac:dyDescent="0.3">
      <c r="A62" s="108" t="s">
        <v>34</v>
      </c>
      <c r="B62" s="110" t="s">
        <v>35</v>
      </c>
      <c r="C62" s="110" t="s">
        <v>9</v>
      </c>
      <c r="D62" s="108"/>
      <c r="E62" s="108"/>
      <c r="F62" s="117">
        <f>F63</f>
        <v>1806.5</v>
      </c>
    </row>
    <row r="63" spans="1:8" ht="35.25" customHeight="1" x14ac:dyDescent="0.25">
      <c r="A63" s="58" t="s">
        <v>92</v>
      </c>
      <c r="B63" s="59" t="s">
        <v>35</v>
      </c>
      <c r="C63" s="59" t="s">
        <v>8</v>
      </c>
      <c r="D63" s="60"/>
      <c r="E63" s="60"/>
      <c r="F63" s="128">
        <f>F64</f>
        <v>1806.5</v>
      </c>
    </row>
    <row r="64" spans="1:8" ht="42.75" x14ac:dyDescent="0.25">
      <c r="A64" s="31" t="s">
        <v>90</v>
      </c>
      <c r="B64" s="32" t="s">
        <v>35</v>
      </c>
      <c r="C64" s="32" t="s">
        <v>8</v>
      </c>
      <c r="D64" s="33" t="s">
        <v>36</v>
      </c>
      <c r="E64" s="57"/>
      <c r="F64" s="119">
        <f>F65+F69</f>
        <v>1806.5</v>
      </c>
    </row>
    <row r="65" spans="1:6" ht="47.25" x14ac:dyDescent="0.25">
      <c r="A65" s="105" t="s">
        <v>37</v>
      </c>
      <c r="B65" s="107" t="s">
        <v>35</v>
      </c>
      <c r="C65" s="106" t="s">
        <v>8</v>
      </c>
      <c r="D65" s="104" t="s">
        <v>38</v>
      </c>
      <c r="E65" s="104"/>
      <c r="F65" s="127">
        <f>F66</f>
        <v>1560</v>
      </c>
    </row>
    <row r="66" spans="1:6" ht="42.75" x14ac:dyDescent="0.25">
      <c r="A66" s="35" t="s">
        <v>39</v>
      </c>
      <c r="B66" s="36" t="s">
        <v>35</v>
      </c>
      <c r="C66" s="36" t="s">
        <v>8</v>
      </c>
      <c r="D66" s="37" t="s">
        <v>40</v>
      </c>
      <c r="E66" s="8"/>
      <c r="F66" s="120">
        <f>F67</f>
        <v>1560</v>
      </c>
    </row>
    <row r="67" spans="1:6" ht="31.5" x14ac:dyDescent="0.25">
      <c r="A67" s="39" t="s">
        <v>31</v>
      </c>
      <c r="B67" s="40" t="s">
        <v>35</v>
      </c>
      <c r="C67" s="40" t="s">
        <v>8</v>
      </c>
      <c r="D67" s="37" t="s">
        <v>40</v>
      </c>
      <c r="E67" s="41">
        <v>200</v>
      </c>
      <c r="F67" s="121">
        <f>F68</f>
        <v>1560</v>
      </c>
    </row>
    <row r="68" spans="1:6" ht="30" x14ac:dyDescent="0.25">
      <c r="A68" s="43" t="s">
        <v>19</v>
      </c>
      <c r="B68" s="9" t="s">
        <v>35</v>
      </c>
      <c r="C68" s="9" t="s">
        <v>8</v>
      </c>
      <c r="D68" s="37" t="s">
        <v>40</v>
      </c>
      <c r="E68" s="8">
        <v>240</v>
      </c>
      <c r="F68" s="125">
        <v>1560</v>
      </c>
    </row>
    <row r="69" spans="1:6" ht="47.25" x14ac:dyDescent="0.25">
      <c r="A69" s="105" t="s">
        <v>41</v>
      </c>
      <c r="B69" s="107" t="s">
        <v>35</v>
      </c>
      <c r="C69" s="106" t="s">
        <v>8</v>
      </c>
      <c r="D69" s="104" t="s">
        <v>84</v>
      </c>
      <c r="E69" s="104"/>
      <c r="F69" s="127">
        <f>F70</f>
        <v>246.5</v>
      </c>
    </row>
    <row r="70" spans="1:6" ht="42.75" x14ac:dyDescent="0.25">
      <c r="A70" s="35" t="s">
        <v>42</v>
      </c>
      <c r="B70" s="36" t="s">
        <v>35</v>
      </c>
      <c r="C70" s="36" t="s">
        <v>8</v>
      </c>
      <c r="D70" s="37" t="s">
        <v>43</v>
      </c>
      <c r="E70" s="8"/>
      <c r="F70" s="120">
        <f>F71</f>
        <v>246.5</v>
      </c>
    </row>
    <row r="71" spans="1:6" ht="31.5" x14ac:dyDescent="0.25">
      <c r="A71" s="39" t="s">
        <v>31</v>
      </c>
      <c r="B71" s="40" t="s">
        <v>35</v>
      </c>
      <c r="C71" s="40" t="s">
        <v>8</v>
      </c>
      <c r="D71" s="37" t="s">
        <v>43</v>
      </c>
      <c r="E71" s="41">
        <v>200</v>
      </c>
      <c r="F71" s="121">
        <f>F72</f>
        <v>246.5</v>
      </c>
    </row>
    <row r="72" spans="1:6" ht="30" x14ac:dyDescent="0.25">
      <c r="A72" s="43" t="s">
        <v>19</v>
      </c>
      <c r="B72" s="9" t="s">
        <v>35</v>
      </c>
      <c r="C72" s="9" t="s">
        <v>8</v>
      </c>
      <c r="D72" s="37" t="s">
        <v>43</v>
      </c>
      <c r="E72" s="8">
        <v>240</v>
      </c>
      <c r="F72" s="125">
        <v>246.5</v>
      </c>
    </row>
    <row r="73" spans="1:6" ht="33" customHeight="1" x14ac:dyDescent="0.3">
      <c r="A73" s="108" t="s">
        <v>44</v>
      </c>
      <c r="B73" s="110" t="s">
        <v>45</v>
      </c>
      <c r="C73" s="110" t="s">
        <v>9</v>
      </c>
      <c r="D73" s="108"/>
      <c r="E73" s="108"/>
      <c r="F73" s="117">
        <f>F75</f>
        <v>350</v>
      </c>
    </row>
    <row r="74" spans="1:6" ht="27.75" customHeight="1" x14ac:dyDescent="0.25">
      <c r="A74" s="103" t="s">
        <v>83</v>
      </c>
      <c r="B74" s="65" t="s">
        <v>45</v>
      </c>
      <c r="C74" s="65" t="s">
        <v>8</v>
      </c>
      <c r="D74" s="66"/>
      <c r="E74" s="66"/>
      <c r="F74" s="129">
        <f>F75</f>
        <v>350</v>
      </c>
    </row>
    <row r="75" spans="1:6" ht="42.75" x14ac:dyDescent="0.25">
      <c r="A75" s="31" t="s">
        <v>91</v>
      </c>
      <c r="B75" s="32" t="s">
        <v>45</v>
      </c>
      <c r="C75" s="32" t="s">
        <v>8</v>
      </c>
      <c r="D75" s="33" t="s">
        <v>46</v>
      </c>
      <c r="E75" s="57"/>
      <c r="F75" s="119">
        <f>F76</f>
        <v>350</v>
      </c>
    </row>
    <row r="76" spans="1:6" ht="42.75" x14ac:dyDescent="0.25">
      <c r="A76" s="35" t="s">
        <v>47</v>
      </c>
      <c r="B76" s="36" t="s">
        <v>45</v>
      </c>
      <c r="C76" s="36" t="s">
        <v>8</v>
      </c>
      <c r="D76" s="37" t="s">
        <v>48</v>
      </c>
      <c r="E76" s="8"/>
      <c r="F76" s="120">
        <f>F77</f>
        <v>350</v>
      </c>
    </row>
    <row r="77" spans="1:6" ht="31.5" x14ac:dyDescent="0.25">
      <c r="A77" s="39" t="s">
        <v>31</v>
      </c>
      <c r="B77" s="40" t="s">
        <v>45</v>
      </c>
      <c r="C77" s="40" t="s">
        <v>8</v>
      </c>
      <c r="D77" s="37" t="s">
        <v>48</v>
      </c>
      <c r="E77" s="41">
        <v>200</v>
      </c>
      <c r="F77" s="121">
        <f>F78</f>
        <v>350</v>
      </c>
    </row>
    <row r="78" spans="1:6" ht="30" x14ac:dyDescent="0.25">
      <c r="A78" s="43" t="s">
        <v>19</v>
      </c>
      <c r="B78" s="40" t="s">
        <v>45</v>
      </c>
      <c r="C78" s="40" t="s">
        <v>8</v>
      </c>
      <c r="D78" s="37" t="s">
        <v>48</v>
      </c>
      <c r="E78" s="8">
        <v>240</v>
      </c>
      <c r="F78" s="125">
        <v>350</v>
      </c>
    </row>
    <row r="79" spans="1:6" ht="28.5" customHeight="1" x14ac:dyDescent="0.25">
      <c r="A79" s="70" t="s">
        <v>57</v>
      </c>
      <c r="B79" s="71"/>
      <c r="C79" s="71"/>
      <c r="D79" s="72"/>
      <c r="E79" s="72"/>
      <c r="F79" s="130">
        <f>F73+F62+F55+F12</f>
        <v>15520.199999999999</v>
      </c>
    </row>
    <row r="80" spans="1:6" s="74" customFormat="1" ht="30" hidden="1" x14ac:dyDescent="0.25">
      <c r="A80" s="46" t="s">
        <v>58</v>
      </c>
      <c r="B80" s="47" t="s">
        <v>8</v>
      </c>
      <c r="C80" s="47" t="s">
        <v>26</v>
      </c>
      <c r="D80" s="48">
        <v>73</v>
      </c>
      <c r="E80" s="48"/>
      <c r="F80" s="124">
        <v>0</v>
      </c>
    </row>
    <row r="81" spans="1:6" ht="31.5" hidden="1" x14ac:dyDescent="0.25">
      <c r="A81" s="39" t="s">
        <v>19</v>
      </c>
      <c r="B81" s="40" t="s">
        <v>8</v>
      </c>
      <c r="C81" s="40" t="s">
        <v>26</v>
      </c>
      <c r="D81" s="41">
        <v>73</v>
      </c>
      <c r="E81" s="41">
        <v>240</v>
      </c>
      <c r="F81" s="121">
        <v>0</v>
      </c>
    </row>
    <row r="82" spans="1:6" ht="31.5" hidden="1" x14ac:dyDescent="0.25">
      <c r="A82" s="50" t="s">
        <v>24</v>
      </c>
      <c r="B82" s="9" t="s">
        <v>8</v>
      </c>
      <c r="C82" s="9" t="s">
        <v>26</v>
      </c>
      <c r="D82" s="8">
        <v>73</v>
      </c>
      <c r="E82" s="8">
        <v>243</v>
      </c>
      <c r="F82" s="125"/>
    </row>
    <row r="83" spans="1:6" ht="31.5" hidden="1" x14ac:dyDescent="0.25">
      <c r="A83" s="50" t="s">
        <v>22</v>
      </c>
      <c r="B83" s="9" t="s">
        <v>8</v>
      </c>
      <c r="C83" s="9" t="s">
        <v>26</v>
      </c>
      <c r="D83" s="8">
        <v>73</v>
      </c>
      <c r="E83" s="8">
        <v>244</v>
      </c>
      <c r="F83" s="125"/>
    </row>
    <row r="84" spans="1:6" ht="9.75" hidden="1" customHeight="1" x14ac:dyDescent="0.25">
      <c r="A84" s="39"/>
      <c r="B84" s="9"/>
      <c r="C84" s="9"/>
      <c r="D84" s="8"/>
      <c r="E84" s="8"/>
      <c r="F84" s="125"/>
    </row>
    <row r="85" spans="1:6" ht="28.5" hidden="1" x14ac:dyDescent="0.25">
      <c r="A85" s="31" t="s">
        <v>59</v>
      </c>
      <c r="B85" s="32" t="s">
        <v>8</v>
      </c>
      <c r="C85" s="32" t="s">
        <v>26</v>
      </c>
      <c r="D85" s="33">
        <v>75</v>
      </c>
      <c r="E85" s="57"/>
      <c r="F85" s="119">
        <v>0</v>
      </c>
    </row>
    <row r="86" spans="1:6" ht="57" hidden="1" x14ac:dyDescent="0.25">
      <c r="A86" s="35" t="s">
        <v>60</v>
      </c>
      <c r="B86" s="36" t="s">
        <v>8</v>
      </c>
      <c r="C86" s="36" t="s">
        <v>26</v>
      </c>
      <c r="D86" s="37">
        <v>75</v>
      </c>
      <c r="E86" s="37"/>
      <c r="F86" s="120">
        <v>0</v>
      </c>
    </row>
    <row r="87" spans="1:6" s="74" customFormat="1" ht="30" hidden="1" x14ac:dyDescent="0.25">
      <c r="A87" s="46" t="s">
        <v>61</v>
      </c>
      <c r="B87" s="47" t="s">
        <v>8</v>
      </c>
      <c r="C87" s="47" t="s">
        <v>26</v>
      </c>
      <c r="D87" s="48">
        <v>75</v>
      </c>
      <c r="E87" s="48"/>
      <c r="F87" s="124">
        <v>0</v>
      </c>
    </row>
    <row r="88" spans="1:6" ht="31.5" hidden="1" x14ac:dyDescent="0.25">
      <c r="A88" s="39" t="s">
        <v>20</v>
      </c>
      <c r="B88" s="40" t="s">
        <v>8</v>
      </c>
      <c r="C88" s="40" t="s">
        <v>26</v>
      </c>
      <c r="D88" s="41">
        <v>75</v>
      </c>
      <c r="E88" s="41">
        <v>120</v>
      </c>
      <c r="F88" s="125">
        <v>0</v>
      </c>
    </row>
    <row r="89" spans="1:6" ht="31.5" hidden="1" x14ac:dyDescent="0.25">
      <c r="A89" s="50" t="s">
        <v>21</v>
      </c>
      <c r="B89" s="9" t="s">
        <v>8</v>
      </c>
      <c r="C89" s="9" t="s">
        <v>26</v>
      </c>
      <c r="D89" s="8">
        <v>75</v>
      </c>
      <c r="E89" s="8">
        <v>121</v>
      </c>
      <c r="F89" s="125"/>
    </row>
    <row r="90" spans="1:6" ht="31.5" hidden="1" x14ac:dyDescent="0.25">
      <c r="A90" s="39" t="s">
        <v>19</v>
      </c>
      <c r="B90" s="40" t="s">
        <v>8</v>
      </c>
      <c r="C90" s="40" t="s">
        <v>26</v>
      </c>
      <c r="D90" s="41">
        <v>75</v>
      </c>
      <c r="E90" s="41">
        <v>240</v>
      </c>
      <c r="F90" s="121">
        <v>0</v>
      </c>
    </row>
    <row r="91" spans="1:6" ht="31.5" hidden="1" x14ac:dyDescent="0.25">
      <c r="A91" s="50" t="s">
        <v>22</v>
      </c>
      <c r="B91" s="9" t="s">
        <v>8</v>
      </c>
      <c r="C91" s="9" t="s">
        <v>26</v>
      </c>
      <c r="D91" s="8">
        <v>75</v>
      </c>
      <c r="E91" s="8">
        <v>244</v>
      </c>
      <c r="F91" s="125"/>
    </row>
    <row r="92" spans="1:6" hidden="1" x14ac:dyDescent="0.25">
      <c r="A92" s="43"/>
      <c r="B92" s="9"/>
      <c r="C92" s="9"/>
      <c r="D92" s="8"/>
      <c r="E92" s="8"/>
      <c r="F92" s="125"/>
    </row>
    <row r="93" spans="1:6" ht="15.75" hidden="1" x14ac:dyDescent="0.25">
      <c r="A93" s="53" t="s">
        <v>62</v>
      </c>
      <c r="B93" s="54" t="s">
        <v>8</v>
      </c>
      <c r="C93" s="54" t="s">
        <v>45</v>
      </c>
      <c r="D93" s="55"/>
      <c r="E93" s="55"/>
      <c r="F93" s="123">
        <v>0</v>
      </c>
    </row>
    <row r="94" spans="1:6" ht="28.5" hidden="1" customHeight="1" x14ac:dyDescent="0.25">
      <c r="A94" s="31" t="s">
        <v>63</v>
      </c>
      <c r="B94" s="32" t="s">
        <v>8</v>
      </c>
      <c r="C94" s="32" t="s">
        <v>45</v>
      </c>
      <c r="D94" s="33">
        <v>74</v>
      </c>
      <c r="E94" s="57"/>
      <c r="F94" s="119">
        <v>0</v>
      </c>
    </row>
    <row r="95" spans="1:6" ht="28.5" hidden="1" x14ac:dyDescent="0.25">
      <c r="A95" s="35" t="s">
        <v>64</v>
      </c>
      <c r="B95" s="36" t="s">
        <v>8</v>
      </c>
      <c r="C95" s="36" t="s">
        <v>45</v>
      </c>
      <c r="D95" s="37">
        <v>74</v>
      </c>
      <c r="E95" s="37"/>
      <c r="F95" s="120">
        <v>0</v>
      </c>
    </row>
    <row r="96" spans="1:6" s="74" customFormat="1" ht="30" hidden="1" x14ac:dyDescent="0.25">
      <c r="A96" s="46" t="s">
        <v>64</v>
      </c>
      <c r="B96" s="47" t="s">
        <v>8</v>
      </c>
      <c r="C96" s="47" t="s">
        <v>45</v>
      </c>
      <c r="D96" s="48">
        <v>74</v>
      </c>
      <c r="E96" s="48"/>
      <c r="F96" s="124">
        <v>0</v>
      </c>
    </row>
    <row r="97" spans="1:6" ht="15.75" hidden="1" x14ac:dyDescent="0.25">
      <c r="A97" s="39" t="s">
        <v>65</v>
      </c>
      <c r="B97" s="40" t="s">
        <v>8</v>
      </c>
      <c r="C97" s="40" t="s">
        <v>45</v>
      </c>
      <c r="D97" s="41">
        <v>74</v>
      </c>
      <c r="E97" s="41">
        <v>870</v>
      </c>
      <c r="F97" s="125"/>
    </row>
    <row r="99" spans="1:6" ht="18.75" x14ac:dyDescent="0.3">
      <c r="A99" s="75" t="s">
        <v>66</v>
      </c>
      <c r="B99" s="76"/>
      <c r="C99" s="76"/>
      <c r="D99" s="76"/>
    </row>
    <row r="100" spans="1:6" ht="30" customHeight="1" x14ac:dyDescent="0.25">
      <c r="A100" s="178" t="s">
        <v>67</v>
      </c>
      <c r="B100" s="179"/>
      <c r="C100" s="179"/>
      <c r="D100" s="179"/>
      <c r="E100" s="179"/>
      <c r="F100" s="179"/>
    </row>
  </sheetData>
  <mergeCells count="3">
    <mergeCell ref="A8:F8"/>
    <mergeCell ref="A100:F100"/>
    <mergeCell ref="D2:F3"/>
  </mergeCells>
  <pageMargins left="0.70866141732283472" right="0.70866141732283472" top="0.55118110236220474" bottom="0.55118110236220474" header="0.31496062992125984" footer="0.31496062992125984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topLeftCell="A30" zoomScale="86" zoomScaleNormal="86" workbookViewId="0">
      <selection activeCell="H38" sqref="H38:I38"/>
    </sheetView>
  </sheetViews>
  <sheetFormatPr defaultColWidth="9.140625" defaultRowHeight="15" x14ac:dyDescent="0.25"/>
  <cols>
    <col min="1" max="1" width="76" style="1" customWidth="1"/>
    <col min="2" max="2" width="9.140625" style="2"/>
    <col min="3" max="3" width="11" style="2" customWidth="1"/>
    <col min="4" max="4" width="21.140625" style="3" customWidth="1"/>
    <col min="5" max="5" width="16.140625" style="3" customWidth="1"/>
    <col min="6" max="6" width="15" style="113" customWidth="1"/>
    <col min="7" max="7" width="17" style="6" customWidth="1"/>
    <col min="8" max="8" width="11.5703125" style="6" bestFit="1" customWidth="1"/>
    <col min="9" max="16384" width="9.140625" style="6"/>
  </cols>
  <sheetData>
    <row r="1" spans="1:8" ht="18.75" x14ac:dyDescent="0.25">
      <c r="E1" s="4"/>
      <c r="F1" s="183" t="s">
        <v>149</v>
      </c>
      <c r="G1" s="183"/>
    </row>
    <row r="2" spans="1:8" ht="40.5" customHeight="1" x14ac:dyDescent="0.25">
      <c r="D2" s="182" t="s">
        <v>139</v>
      </c>
      <c r="E2" s="182"/>
      <c r="F2" s="182"/>
      <c r="G2" s="182"/>
    </row>
    <row r="3" spans="1:8" ht="45.75" customHeight="1" x14ac:dyDescent="0.25">
      <c r="D3" s="182"/>
      <c r="E3" s="182"/>
      <c r="F3" s="182"/>
      <c r="G3" s="182"/>
    </row>
    <row r="4" spans="1:8" ht="4.5" customHeight="1" x14ac:dyDescent="0.25"/>
    <row r="5" spans="1:8" hidden="1" x14ac:dyDescent="0.25"/>
    <row r="6" spans="1:8" hidden="1" x14ac:dyDescent="0.25"/>
    <row r="7" spans="1:8" hidden="1" x14ac:dyDescent="0.25"/>
    <row r="8" spans="1:8" ht="60" customHeight="1" x14ac:dyDescent="0.25">
      <c r="A8" s="177" t="s">
        <v>148</v>
      </c>
      <c r="B8" s="177"/>
      <c r="C8" s="177"/>
      <c r="D8" s="177"/>
      <c r="E8" s="177"/>
      <c r="F8" s="177"/>
      <c r="G8" s="177"/>
    </row>
    <row r="9" spans="1:8" ht="35.25" customHeight="1" x14ac:dyDescent="0.25">
      <c r="A9" s="8" t="s">
        <v>1</v>
      </c>
      <c r="B9" s="9" t="s">
        <v>2</v>
      </c>
      <c r="C9" s="9" t="s">
        <v>3</v>
      </c>
      <c r="D9" s="8" t="s">
        <v>104</v>
      </c>
      <c r="E9" s="8" t="s">
        <v>4</v>
      </c>
      <c r="F9" s="114" t="s">
        <v>146</v>
      </c>
      <c r="G9" s="114" t="s">
        <v>147</v>
      </c>
    </row>
    <row r="10" spans="1:8" ht="24" hidden="1" customHeight="1" x14ac:dyDescent="0.25">
      <c r="A10" s="11"/>
      <c r="B10" s="12"/>
      <c r="C10" s="12"/>
      <c r="D10" s="13"/>
      <c r="E10" s="13"/>
      <c r="F10" s="115"/>
      <c r="G10" s="115"/>
    </row>
    <row r="11" spans="1:8" ht="66" hidden="1" customHeight="1" x14ac:dyDescent="0.25">
      <c r="A11" s="15"/>
      <c r="B11" s="16"/>
      <c r="C11" s="16"/>
      <c r="D11" s="17"/>
      <c r="E11" s="18"/>
      <c r="F11" s="116"/>
      <c r="G11" s="116"/>
    </row>
    <row r="12" spans="1:8" ht="18.75" x14ac:dyDescent="0.3">
      <c r="A12" s="108" t="s">
        <v>7</v>
      </c>
      <c r="B12" s="109" t="s">
        <v>8</v>
      </c>
      <c r="C12" s="109" t="s">
        <v>9</v>
      </c>
      <c r="D12" s="110"/>
      <c r="E12" s="110"/>
      <c r="F12" s="117">
        <f>F14+F19+F29+F38</f>
        <v>13435.199999999999</v>
      </c>
      <c r="G12" s="117">
        <f>G14+G19+G29+G38</f>
        <v>13872.699999999999</v>
      </c>
      <c r="H12" s="20"/>
    </row>
    <row r="13" spans="1:8" ht="56.25" x14ac:dyDescent="0.25">
      <c r="A13" s="21" t="s">
        <v>10</v>
      </c>
      <c r="B13" s="22" t="s">
        <v>8</v>
      </c>
      <c r="C13" s="22" t="s">
        <v>9</v>
      </c>
      <c r="D13" s="23" t="s">
        <v>11</v>
      </c>
      <c r="E13" s="24"/>
      <c r="F13" s="116">
        <f>F15+F20+F30</f>
        <v>12657.9</v>
      </c>
      <c r="G13" s="116">
        <f>G15+G20+G30</f>
        <v>12657.9</v>
      </c>
    </row>
    <row r="14" spans="1:8" ht="31.5" x14ac:dyDescent="0.25">
      <c r="A14" s="26" t="s">
        <v>12</v>
      </c>
      <c r="B14" s="27" t="s">
        <v>8</v>
      </c>
      <c r="C14" s="27" t="s">
        <v>13</v>
      </c>
      <c r="D14" s="28"/>
      <c r="E14" s="29"/>
      <c r="F14" s="118">
        <f t="shared" ref="F14:G17" si="0">F15</f>
        <v>1482.2</v>
      </c>
      <c r="G14" s="118">
        <f t="shared" si="0"/>
        <v>1482.2</v>
      </c>
    </row>
    <row r="15" spans="1:8" ht="28.5" x14ac:dyDescent="0.25">
      <c r="A15" s="31" t="s">
        <v>14</v>
      </c>
      <c r="B15" s="32" t="s">
        <v>8</v>
      </c>
      <c r="C15" s="32" t="s">
        <v>13</v>
      </c>
      <c r="D15" s="33" t="s">
        <v>15</v>
      </c>
      <c r="E15" s="33"/>
      <c r="F15" s="119">
        <f t="shared" si="0"/>
        <v>1482.2</v>
      </c>
      <c r="G15" s="119">
        <f t="shared" si="0"/>
        <v>1482.2</v>
      </c>
    </row>
    <row r="16" spans="1:8" ht="28.5" x14ac:dyDescent="0.25">
      <c r="A16" s="35" t="s">
        <v>16</v>
      </c>
      <c r="B16" s="36" t="s">
        <v>8</v>
      </c>
      <c r="C16" s="36" t="s">
        <v>13</v>
      </c>
      <c r="D16" s="37" t="s">
        <v>17</v>
      </c>
      <c r="E16" s="8"/>
      <c r="F16" s="120">
        <f t="shared" si="0"/>
        <v>1482.2</v>
      </c>
      <c r="G16" s="120">
        <f t="shared" si="0"/>
        <v>1482.2</v>
      </c>
    </row>
    <row r="17" spans="1:8" ht="63" x14ac:dyDescent="0.25">
      <c r="A17" s="39" t="s">
        <v>18</v>
      </c>
      <c r="B17" s="40" t="s">
        <v>8</v>
      </c>
      <c r="C17" s="40" t="s">
        <v>13</v>
      </c>
      <c r="D17" s="37" t="s">
        <v>17</v>
      </c>
      <c r="E17" s="41">
        <v>100</v>
      </c>
      <c r="F17" s="121">
        <f t="shared" si="0"/>
        <v>1482.2</v>
      </c>
      <c r="G17" s="121">
        <f t="shared" si="0"/>
        <v>1482.2</v>
      </c>
      <c r="H17" s="20"/>
    </row>
    <row r="18" spans="1:8" ht="33.75" customHeight="1" x14ac:dyDescent="0.25">
      <c r="A18" s="43" t="s">
        <v>20</v>
      </c>
      <c r="B18" s="9" t="s">
        <v>8</v>
      </c>
      <c r="C18" s="9" t="s">
        <v>13</v>
      </c>
      <c r="D18" s="37" t="s">
        <v>17</v>
      </c>
      <c r="E18" s="8">
        <v>120</v>
      </c>
      <c r="F18" s="122">
        <v>1482.2</v>
      </c>
      <c r="G18" s="122">
        <v>1482.2</v>
      </c>
    </row>
    <row r="19" spans="1:8" ht="70.5" customHeight="1" x14ac:dyDescent="0.25">
      <c r="A19" s="53" t="s">
        <v>50</v>
      </c>
      <c r="B19" s="54" t="s">
        <v>8</v>
      </c>
      <c r="C19" s="54" t="s">
        <v>23</v>
      </c>
      <c r="D19" s="55"/>
      <c r="E19" s="55"/>
      <c r="F19" s="123">
        <f t="shared" ref="F19:G21" si="1">F20</f>
        <v>2760.2</v>
      </c>
      <c r="G19" s="123">
        <f t="shared" si="1"/>
        <v>2760.2</v>
      </c>
    </row>
    <row r="20" spans="1:8" ht="33.75" customHeight="1" x14ac:dyDescent="0.25">
      <c r="A20" s="31" t="s">
        <v>51</v>
      </c>
      <c r="B20" s="32" t="s">
        <v>8</v>
      </c>
      <c r="C20" s="32" t="s">
        <v>23</v>
      </c>
      <c r="D20" s="33" t="s">
        <v>52</v>
      </c>
      <c r="E20" s="57"/>
      <c r="F20" s="119">
        <f t="shared" si="1"/>
        <v>2760.2</v>
      </c>
      <c r="G20" s="119">
        <f t="shared" si="1"/>
        <v>2760.2</v>
      </c>
    </row>
    <row r="21" spans="1:8" ht="33.75" customHeight="1" x14ac:dyDescent="0.25">
      <c r="A21" s="35" t="s">
        <v>53</v>
      </c>
      <c r="B21" s="51" t="s">
        <v>8</v>
      </c>
      <c r="C21" s="51" t="s">
        <v>23</v>
      </c>
      <c r="D21" s="52" t="s">
        <v>54</v>
      </c>
      <c r="E21" s="69"/>
      <c r="F21" s="120">
        <f t="shared" si="1"/>
        <v>2760.2</v>
      </c>
      <c r="G21" s="120">
        <f t="shared" si="1"/>
        <v>2760.2</v>
      </c>
    </row>
    <row r="22" spans="1:8" ht="42.75" customHeight="1" x14ac:dyDescent="0.25">
      <c r="A22" s="46" t="s">
        <v>55</v>
      </c>
      <c r="B22" s="47" t="s">
        <v>8</v>
      </c>
      <c r="C22" s="47" t="s">
        <v>23</v>
      </c>
      <c r="D22" s="52" t="s">
        <v>54</v>
      </c>
      <c r="E22" s="8"/>
      <c r="F22" s="124">
        <f>F23+F25+F27</f>
        <v>2760.2</v>
      </c>
      <c r="G22" s="124">
        <f>G23+G25+G27</f>
        <v>2760.2</v>
      </c>
    </row>
    <row r="23" spans="1:8" ht="69" customHeight="1" x14ac:dyDescent="0.25">
      <c r="A23" s="39" t="s">
        <v>18</v>
      </c>
      <c r="B23" s="40" t="s">
        <v>8</v>
      </c>
      <c r="C23" s="40" t="s">
        <v>23</v>
      </c>
      <c r="D23" s="52" t="s">
        <v>54</v>
      </c>
      <c r="E23" s="41">
        <v>100</v>
      </c>
      <c r="F23" s="121">
        <f>F24</f>
        <v>2120.5</v>
      </c>
      <c r="G23" s="121">
        <f>G24</f>
        <v>2120.5</v>
      </c>
    </row>
    <row r="24" spans="1:8" ht="33.75" customHeight="1" x14ac:dyDescent="0.25">
      <c r="A24" s="50" t="s">
        <v>20</v>
      </c>
      <c r="B24" s="9" t="s">
        <v>8</v>
      </c>
      <c r="C24" s="9" t="s">
        <v>23</v>
      </c>
      <c r="D24" s="52" t="s">
        <v>54</v>
      </c>
      <c r="E24" s="8">
        <v>120</v>
      </c>
      <c r="F24" s="125">
        <v>2120.5</v>
      </c>
      <c r="G24" s="125">
        <v>2120.5</v>
      </c>
    </row>
    <row r="25" spans="1:8" ht="33.75" customHeight="1" x14ac:dyDescent="0.25">
      <c r="A25" s="39" t="s">
        <v>31</v>
      </c>
      <c r="B25" s="40" t="s">
        <v>8</v>
      </c>
      <c r="C25" s="40" t="s">
        <v>23</v>
      </c>
      <c r="D25" s="52" t="s">
        <v>54</v>
      </c>
      <c r="E25" s="41">
        <v>200</v>
      </c>
      <c r="F25" s="121">
        <f>F26</f>
        <v>627.70000000000005</v>
      </c>
      <c r="G25" s="121">
        <v>627.70000000000005</v>
      </c>
    </row>
    <row r="26" spans="1:8" ht="33.75" customHeight="1" x14ac:dyDescent="0.25">
      <c r="A26" s="43" t="s">
        <v>19</v>
      </c>
      <c r="B26" s="9" t="s">
        <v>8</v>
      </c>
      <c r="C26" s="9" t="s">
        <v>23</v>
      </c>
      <c r="D26" s="52" t="s">
        <v>54</v>
      </c>
      <c r="E26" s="8">
        <v>240</v>
      </c>
      <c r="F26" s="125">
        <v>627.70000000000005</v>
      </c>
      <c r="G26" s="125">
        <v>627.70000000000005</v>
      </c>
    </row>
    <row r="27" spans="1:8" ht="15.75" x14ac:dyDescent="0.25">
      <c r="A27" s="50" t="s">
        <v>32</v>
      </c>
      <c r="B27" s="40" t="s">
        <v>8</v>
      </c>
      <c r="C27" s="40" t="s">
        <v>23</v>
      </c>
      <c r="D27" s="52" t="s">
        <v>54</v>
      </c>
      <c r="E27" s="41">
        <v>800</v>
      </c>
      <c r="F27" s="121">
        <f>F28</f>
        <v>12</v>
      </c>
      <c r="G27" s="121">
        <f>G28</f>
        <v>12</v>
      </c>
    </row>
    <row r="28" spans="1:8" ht="15.75" x14ac:dyDescent="0.25">
      <c r="A28" s="39" t="s">
        <v>33</v>
      </c>
      <c r="B28" s="40" t="s">
        <v>8</v>
      </c>
      <c r="C28" s="40" t="s">
        <v>23</v>
      </c>
      <c r="D28" s="52" t="s">
        <v>54</v>
      </c>
      <c r="E28" s="41">
        <v>850</v>
      </c>
      <c r="F28" s="121">
        <v>12</v>
      </c>
      <c r="G28" s="121">
        <v>12</v>
      </c>
    </row>
    <row r="29" spans="1:8" ht="57" customHeight="1" x14ac:dyDescent="0.25">
      <c r="A29" s="53" t="s">
        <v>25</v>
      </c>
      <c r="B29" s="54" t="s">
        <v>8</v>
      </c>
      <c r="C29" s="54" t="s">
        <v>26</v>
      </c>
      <c r="D29" s="54"/>
      <c r="E29" s="55"/>
      <c r="F29" s="126">
        <f>F30</f>
        <v>8415.5</v>
      </c>
      <c r="G29" s="126">
        <f>G30</f>
        <v>8415.5</v>
      </c>
    </row>
    <row r="30" spans="1:8" ht="42.75" x14ac:dyDescent="0.25">
      <c r="A30" s="31" t="s">
        <v>27</v>
      </c>
      <c r="B30" s="32" t="s">
        <v>8</v>
      </c>
      <c r="C30" s="32" t="s">
        <v>26</v>
      </c>
      <c r="D30" s="33" t="s">
        <v>28</v>
      </c>
      <c r="E30" s="57"/>
      <c r="F30" s="119">
        <f>F31</f>
        <v>8415.5</v>
      </c>
      <c r="G30" s="119">
        <f>G31</f>
        <v>8415.5</v>
      </c>
    </row>
    <row r="31" spans="1:8" ht="42.75" x14ac:dyDescent="0.25">
      <c r="A31" s="35" t="s">
        <v>29</v>
      </c>
      <c r="B31" s="36" t="s">
        <v>8</v>
      </c>
      <c r="C31" s="36" t="s">
        <v>26</v>
      </c>
      <c r="D31" s="37" t="s">
        <v>30</v>
      </c>
      <c r="E31" s="8"/>
      <c r="F31" s="120">
        <f>F32+F34+F36</f>
        <v>8415.5</v>
      </c>
      <c r="G31" s="120">
        <f>G32+G34+G36</f>
        <v>8415.5</v>
      </c>
    </row>
    <row r="32" spans="1:8" ht="63" x14ac:dyDescent="0.25">
      <c r="A32" s="39" t="s">
        <v>18</v>
      </c>
      <c r="B32" s="40" t="s">
        <v>8</v>
      </c>
      <c r="C32" s="40" t="s">
        <v>26</v>
      </c>
      <c r="D32" s="37" t="s">
        <v>30</v>
      </c>
      <c r="E32" s="41">
        <v>100</v>
      </c>
      <c r="F32" s="121">
        <f>F33</f>
        <v>7806.5</v>
      </c>
      <c r="G32" s="121">
        <f>G33</f>
        <v>7806.5</v>
      </c>
    </row>
    <row r="33" spans="1:9" ht="31.5" x14ac:dyDescent="0.25">
      <c r="A33" s="50" t="s">
        <v>20</v>
      </c>
      <c r="B33" s="9" t="s">
        <v>8</v>
      </c>
      <c r="C33" s="9" t="s">
        <v>26</v>
      </c>
      <c r="D33" s="37" t="s">
        <v>30</v>
      </c>
      <c r="E33" s="8">
        <v>120</v>
      </c>
      <c r="F33" s="125">
        <v>7806.5</v>
      </c>
      <c r="G33" s="125">
        <v>7806.5</v>
      </c>
      <c r="H33" s="20"/>
    </row>
    <row r="34" spans="1:9" ht="31.5" x14ac:dyDescent="0.25">
      <c r="A34" s="39" t="s">
        <v>31</v>
      </c>
      <c r="B34" s="40" t="s">
        <v>8</v>
      </c>
      <c r="C34" s="40" t="s">
        <v>26</v>
      </c>
      <c r="D34" s="37" t="s">
        <v>30</v>
      </c>
      <c r="E34" s="41">
        <v>200</v>
      </c>
      <c r="F34" s="121">
        <f>F35</f>
        <v>608</v>
      </c>
      <c r="G34" s="121">
        <f>G35</f>
        <v>608</v>
      </c>
    </row>
    <row r="35" spans="1:9" ht="36.75" customHeight="1" x14ac:dyDescent="0.25">
      <c r="A35" s="39" t="s">
        <v>19</v>
      </c>
      <c r="B35" s="40" t="s">
        <v>8</v>
      </c>
      <c r="C35" s="40" t="s">
        <v>26</v>
      </c>
      <c r="D35" s="37" t="s">
        <v>30</v>
      </c>
      <c r="E35" s="8">
        <v>240</v>
      </c>
      <c r="F35" s="125">
        <v>608</v>
      </c>
      <c r="G35" s="125">
        <v>608</v>
      </c>
    </row>
    <row r="36" spans="1:9" ht="36.75" customHeight="1" x14ac:dyDescent="0.25">
      <c r="A36" s="50" t="s">
        <v>32</v>
      </c>
      <c r="B36" s="40" t="s">
        <v>8</v>
      </c>
      <c r="C36" s="40" t="s">
        <v>26</v>
      </c>
      <c r="D36" s="37" t="s">
        <v>30</v>
      </c>
      <c r="E36" s="8">
        <v>800</v>
      </c>
      <c r="F36" s="125">
        <f>F37</f>
        <v>1</v>
      </c>
      <c r="G36" s="125">
        <f>G37</f>
        <v>1</v>
      </c>
    </row>
    <row r="37" spans="1:9" ht="36.75" customHeight="1" x14ac:dyDescent="0.25">
      <c r="A37" s="39" t="s">
        <v>33</v>
      </c>
      <c r="B37" s="40" t="s">
        <v>8</v>
      </c>
      <c r="C37" s="40" t="s">
        <v>26</v>
      </c>
      <c r="D37" s="37" t="s">
        <v>30</v>
      </c>
      <c r="E37" s="8">
        <v>850</v>
      </c>
      <c r="F37" s="125">
        <v>1</v>
      </c>
      <c r="G37" s="125">
        <v>1</v>
      </c>
    </row>
    <row r="38" spans="1:9" ht="36.75" customHeight="1" x14ac:dyDescent="0.25">
      <c r="A38" s="53" t="s">
        <v>89</v>
      </c>
      <c r="B38" s="54" t="s">
        <v>8</v>
      </c>
      <c r="C38" s="54" t="s">
        <v>88</v>
      </c>
      <c r="D38" s="54"/>
      <c r="E38" s="55"/>
      <c r="F38" s="126">
        <f>F39+F48+F52</f>
        <v>777.3</v>
      </c>
      <c r="G38" s="126">
        <f>G39+G48+G52</f>
        <v>1214.8</v>
      </c>
      <c r="H38" s="158"/>
      <c r="I38" s="158"/>
    </row>
    <row r="39" spans="1:9" ht="66" customHeight="1" x14ac:dyDescent="0.25">
      <c r="A39" s="155" t="s">
        <v>115</v>
      </c>
      <c r="B39" s="33" t="s">
        <v>8</v>
      </c>
      <c r="C39" s="33" t="s">
        <v>88</v>
      </c>
      <c r="D39" s="33" t="s">
        <v>114</v>
      </c>
      <c r="E39" s="33"/>
      <c r="F39" s="119">
        <f>F40+F44</f>
        <v>307.10000000000002</v>
      </c>
      <c r="G39" s="119">
        <f>G40+G44</f>
        <v>351</v>
      </c>
    </row>
    <row r="40" spans="1:9" ht="94.5" customHeight="1" x14ac:dyDescent="0.25">
      <c r="A40" s="105" t="s">
        <v>116</v>
      </c>
      <c r="B40" s="106" t="s">
        <v>8</v>
      </c>
      <c r="C40" s="106" t="s">
        <v>88</v>
      </c>
      <c r="D40" s="104" t="s">
        <v>118</v>
      </c>
      <c r="E40" s="104"/>
      <c r="F40" s="133">
        <f t="shared" ref="F40:G42" si="2">F41</f>
        <v>207.1</v>
      </c>
      <c r="G40" s="133">
        <f t="shared" si="2"/>
        <v>251</v>
      </c>
    </row>
    <row r="41" spans="1:9" ht="76.5" customHeight="1" x14ac:dyDescent="0.25">
      <c r="A41" s="35" t="s">
        <v>119</v>
      </c>
      <c r="B41" s="36" t="s">
        <v>8</v>
      </c>
      <c r="C41" s="36" t="s">
        <v>88</v>
      </c>
      <c r="D41" s="37" t="s">
        <v>117</v>
      </c>
      <c r="E41" s="8"/>
      <c r="F41" s="38">
        <f t="shared" si="2"/>
        <v>207.1</v>
      </c>
      <c r="G41" s="38">
        <f t="shared" si="2"/>
        <v>251</v>
      </c>
    </row>
    <row r="42" spans="1:9" ht="36.75" customHeight="1" x14ac:dyDescent="0.25">
      <c r="A42" s="39" t="s">
        <v>31</v>
      </c>
      <c r="B42" s="40" t="s">
        <v>8</v>
      </c>
      <c r="C42" s="40" t="s">
        <v>88</v>
      </c>
      <c r="D42" s="37" t="s">
        <v>117</v>
      </c>
      <c r="E42" s="41">
        <v>200</v>
      </c>
      <c r="F42" s="42">
        <f t="shared" si="2"/>
        <v>207.1</v>
      </c>
      <c r="G42" s="42">
        <f t="shared" si="2"/>
        <v>251</v>
      </c>
    </row>
    <row r="43" spans="1:9" ht="36.75" customHeight="1" x14ac:dyDescent="0.25">
      <c r="A43" s="43" t="s">
        <v>19</v>
      </c>
      <c r="B43" s="9" t="s">
        <v>8</v>
      </c>
      <c r="C43" s="9" t="s">
        <v>88</v>
      </c>
      <c r="D43" s="37" t="s">
        <v>117</v>
      </c>
      <c r="E43" s="8">
        <v>240</v>
      </c>
      <c r="F43" s="45">
        <v>207.1</v>
      </c>
      <c r="G43" s="45">
        <v>251</v>
      </c>
    </row>
    <row r="44" spans="1:9" ht="97.5" customHeight="1" x14ac:dyDescent="0.25">
      <c r="A44" s="105" t="s">
        <v>120</v>
      </c>
      <c r="B44" s="106" t="s">
        <v>8</v>
      </c>
      <c r="C44" s="106" t="s">
        <v>88</v>
      </c>
      <c r="D44" s="104" t="s">
        <v>121</v>
      </c>
      <c r="E44" s="104"/>
      <c r="F44" s="133">
        <f t="shared" ref="F44:G46" si="3">F45</f>
        <v>100</v>
      </c>
      <c r="G44" s="133">
        <f t="shared" si="3"/>
        <v>100</v>
      </c>
    </row>
    <row r="45" spans="1:9" ht="69" customHeight="1" x14ac:dyDescent="0.25">
      <c r="A45" s="35" t="s">
        <v>123</v>
      </c>
      <c r="B45" s="36" t="s">
        <v>8</v>
      </c>
      <c r="C45" s="36" t="s">
        <v>88</v>
      </c>
      <c r="D45" s="37" t="s">
        <v>122</v>
      </c>
      <c r="E45" s="8"/>
      <c r="F45" s="38">
        <f t="shared" si="3"/>
        <v>100</v>
      </c>
      <c r="G45" s="38">
        <f t="shared" si="3"/>
        <v>100</v>
      </c>
    </row>
    <row r="46" spans="1:9" ht="47.25" customHeight="1" x14ac:dyDescent="0.25">
      <c r="A46" s="39" t="s">
        <v>31</v>
      </c>
      <c r="B46" s="40" t="s">
        <v>8</v>
      </c>
      <c r="C46" s="40" t="s">
        <v>88</v>
      </c>
      <c r="D46" s="37" t="s">
        <v>122</v>
      </c>
      <c r="E46" s="41">
        <v>200</v>
      </c>
      <c r="F46" s="42">
        <f t="shared" si="3"/>
        <v>100</v>
      </c>
      <c r="G46" s="42">
        <f t="shared" si="3"/>
        <v>100</v>
      </c>
    </row>
    <row r="47" spans="1:9" ht="48.75" customHeight="1" x14ac:dyDescent="0.25">
      <c r="A47" s="43" t="s">
        <v>19</v>
      </c>
      <c r="B47" s="9" t="s">
        <v>8</v>
      </c>
      <c r="C47" s="9" t="s">
        <v>88</v>
      </c>
      <c r="D47" s="37" t="s">
        <v>122</v>
      </c>
      <c r="E47" s="8">
        <v>240</v>
      </c>
      <c r="F47" s="45">
        <v>100</v>
      </c>
      <c r="G47" s="45">
        <v>100</v>
      </c>
    </row>
    <row r="48" spans="1:9" ht="52.5" customHeight="1" x14ac:dyDescent="0.25">
      <c r="A48" s="155" t="s">
        <v>129</v>
      </c>
      <c r="B48" s="33" t="s">
        <v>8</v>
      </c>
      <c r="C48" s="33">
        <v>13</v>
      </c>
      <c r="D48" s="33" t="s">
        <v>131</v>
      </c>
      <c r="E48" s="33"/>
      <c r="F48" s="34">
        <f t="shared" ref="F48:G50" si="4">F49</f>
        <v>105.8</v>
      </c>
      <c r="G48" s="34">
        <f t="shared" si="4"/>
        <v>105.8</v>
      </c>
    </row>
    <row r="49" spans="1:7" ht="77.25" customHeight="1" x14ac:dyDescent="0.25">
      <c r="A49" s="35" t="s">
        <v>130</v>
      </c>
      <c r="B49" s="36" t="s">
        <v>8</v>
      </c>
      <c r="C49" s="36">
        <v>13</v>
      </c>
      <c r="D49" s="37" t="s">
        <v>132</v>
      </c>
      <c r="E49" s="8"/>
      <c r="F49" s="38">
        <f t="shared" si="4"/>
        <v>105.8</v>
      </c>
      <c r="G49" s="38">
        <f t="shared" si="4"/>
        <v>105.8</v>
      </c>
    </row>
    <row r="50" spans="1:7" ht="43.5" customHeight="1" x14ac:dyDescent="0.25">
      <c r="A50" s="39" t="s">
        <v>31</v>
      </c>
      <c r="B50" s="40" t="s">
        <v>8</v>
      </c>
      <c r="C50" s="40">
        <v>13</v>
      </c>
      <c r="D50" s="37" t="s">
        <v>132</v>
      </c>
      <c r="E50" s="41">
        <v>200</v>
      </c>
      <c r="F50" s="42">
        <f t="shared" si="4"/>
        <v>105.8</v>
      </c>
      <c r="G50" s="42">
        <f t="shared" si="4"/>
        <v>105.8</v>
      </c>
    </row>
    <row r="51" spans="1:7" ht="56.25" customHeight="1" x14ac:dyDescent="0.25">
      <c r="A51" s="43" t="s">
        <v>19</v>
      </c>
      <c r="B51" s="9" t="s">
        <v>8</v>
      </c>
      <c r="C51" s="9">
        <v>13</v>
      </c>
      <c r="D51" s="37" t="s">
        <v>132</v>
      </c>
      <c r="E51" s="8">
        <v>240</v>
      </c>
      <c r="F51" s="45">
        <v>105.8</v>
      </c>
      <c r="G51" s="45">
        <v>105.8</v>
      </c>
    </row>
    <row r="52" spans="1:7" ht="33.75" customHeight="1" x14ac:dyDescent="0.25">
      <c r="A52" s="155" t="s">
        <v>133</v>
      </c>
      <c r="B52" s="33" t="s">
        <v>8</v>
      </c>
      <c r="C52" s="33">
        <v>13</v>
      </c>
      <c r="D52" s="33" t="s">
        <v>134</v>
      </c>
      <c r="E52" s="33"/>
      <c r="F52" s="34">
        <f>F53</f>
        <v>364.4</v>
      </c>
      <c r="G52" s="34">
        <f>G53</f>
        <v>758</v>
      </c>
    </row>
    <row r="53" spans="1:7" ht="25.5" customHeight="1" x14ac:dyDescent="0.25">
      <c r="A53" s="39" t="s">
        <v>32</v>
      </c>
      <c r="B53" s="40" t="s">
        <v>8</v>
      </c>
      <c r="C53" s="40">
        <v>13</v>
      </c>
      <c r="D53" s="37" t="s">
        <v>134</v>
      </c>
      <c r="E53" s="41">
        <v>800</v>
      </c>
      <c r="F53" s="42">
        <f>F54</f>
        <v>364.4</v>
      </c>
      <c r="G53" s="42">
        <f>G54</f>
        <v>758</v>
      </c>
    </row>
    <row r="54" spans="1:7" x14ac:dyDescent="0.25">
      <c r="A54" s="43" t="s">
        <v>135</v>
      </c>
      <c r="B54" s="9" t="s">
        <v>8</v>
      </c>
      <c r="C54" s="9">
        <v>13</v>
      </c>
      <c r="D54" s="37" t="s">
        <v>134</v>
      </c>
      <c r="E54" s="8">
        <v>880</v>
      </c>
      <c r="F54" s="45">
        <v>364.4</v>
      </c>
      <c r="G54" s="45">
        <v>758</v>
      </c>
    </row>
    <row r="55" spans="1:7" ht="75" x14ac:dyDescent="0.3">
      <c r="A55" s="108" t="s">
        <v>136</v>
      </c>
      <c r="B55" s="109" t="s">
        <v>23</v>
      </c>
      <c r="C55" s="109" t="s">
        <v>9</v>
      </c>
      <c r="D55" s="110"/>
      <c r="E55" s="110"/>
      <c r="F55" s="111">
        <f t="shared" ref="F55:G60" si="5">F56</f>
        <v>90</v>
      </c>
      <c r="G55" s="111">
        <f t="shared" si="5"/>
        <v>90</v>
      </c>
    </row>
    <row r="56" spans="1:7" ht="47.25" x14ac:dyDescent="0.25">
      <c r="A56" s="26" t="s">
        <v>137</v>
      </c>
      <c r="B56" s="27" t="s">
        <v>23</v>
      </c>
      <c r="C56" s="27" t="s">
        <v>128</v>
      </c>
      <c r="D56" s="28"/>
      <c r="E56" s="29"/>
      <c r="F56" s="30">
        <f t="shared" si="5"/>
        <v>90</v>
      </c>
      <c r="G56" s="30">
        <f t="shared" si="5"/>
        <v>90</v>
      </c>
    </row>
    <row r="57" spans="1:7" ht="42.75" x14ac:dyDescent="0.25">
      <c r="A57" s="155" t="s">
        <v>115</v>
      </c>
      <c r="B57" s="33" t="s">
        <v>23</v>
      </c>
      <c r="C57" s="33" t="s">
        <v>128</v>
      </c>
      <c r="D57" s="33" t="s">
        <v>114</v>
      </c>
      <c r="E57" s="33"/>
      <c r="F57" s="157">
        <f t="shared" si="5"/>
        <v>90</v>
      </c>
      <c r="G57" s="157">
        <f t="shared" si="5"/>
        <v>90</v>
      </c>
    </row>
    <row r="58" spans="1:7" ht="31.5" x14ac:dyDescent="0.25">
      <c r="A58" s="105" t="s">
        <v>124</v>
      </c>
      <c r="B58" s="106" t="s">
        <v>23</v>
      </c>
      <c r="C58" s="106" t="s">
        <v>128</v>
      </c>
      <c r="D58" s="104" t="s">
        <v>125</v>
      </c>
      <c r="E58" s="104"/>
      <c r="F58" s="133">
        <f t="shared" si="5"/>
        <v>90</v>
      </c>
      <c r="G58" s="133">
        <f t="shared" si="5"/>
        <v>90</v>
      </c>
    </row>
    <row r="59" spans="1:7" ht="28.5" x14ac:dyDescent="0.25">
      <c r="A59" s="35" t="s">
        <v>126</v>
      </c>
      <c r="B59" s="36" t="s">
        <v>23</v>
      </c>
      <c r="C59" s="36" t="s">
        <v>128</v>
      </c>
      <c r="D59" s="37" t="s">
        <v>127</v>
      </c>
      <c r="E59" s="8"/>
      <c r="F59" s="38">
        <f t="shared" si="5"/>
        <v>90</v>
      </c>
      <c r="G59" s="38">
        <f t="shared" si="5"/>
        <v>90</v>
      </c>
    </row>
    <row r="60" spans="1:7" ht="31.5" x14ac:dyDescent="0.25">
      <c r="A60" s="39" t="s">
        <v>31</v>
      </c>
      <c r="B60" s="40" t="s">
        <v>23</v>
      </c>
      <c r="C60" s="40" t="s">
        <v>128</v>
      </c>
      <c r="D60" s="37" t="s">
        <v>127</v>
      </c>
      <c r="E60" s="41">
        <v>200</v>
      </c>
      <c r="F60" s="42">
        <f t="shared" si="5"/>
        <v>90</v>
      </c>
      <c r="G60" s="42">
        <f t="shared" si="5"/>
        <v>90</v>
      </c>
    </row>
    <row r="61" spans="1:7" ht="30" x14ac:dyDescent="0.25">
      <c r="A61" s="43" t="s">
        <v>19</v>
      </c>
      <c r="B61" s="9" t="s">
        <v>23</v>
      </c>
      <c r="C61" s="9" t="s">
        <v>128</v>
      </c>
      <c r="D61" s="37" t="s">
        <v>127</v>
      </c>
      <c r="E61" s="8">
        <v>240</v>
      </c>
      <c r="F61" s="45">
        <v>90</v>
      </c>
      <c r="G61" s="45">
        <v>90</v>
      </c>
    </row>
    <row r="62" spans="1:7" ht="31.5" customHeight="1" x14ac:dyDescent="0.3">
      <c r="A62" s="108" t="s">
        <v>34</v>
      </c>
      <c r="B62" s="110" t="s">
        <v>35</v>
      </c>
      <c r="C62" s="110" t="s">
        <v>9</v>
      </c>
      <c r="D62" s="108"/>
      <c r="E62" s="108"/>
      <c r="F62" s="117">
        <f>F63</f>
        <v>906.5</v>
      </c>
      <c r="G62" s="117">
        <f>G63</f>
        <v>1052.8</v>
      </c>
    </row>
    <row r="63" spans="1:7" ht="35.25" customHeight="1" x14ac:dyDescent="0.25">
      <c r="A63" s="58" t="s">
        <v>92</v>
      </c>
      <c r="B63" s="59" t="s">
        <v>35</v>
      </c>
      <c r="C63" s="59" t="s">
        <v>8</v>
      </c>
      <c r="D63" s="60"/>
      <c r="E63" s="60"/>
      <c r="F63" s="128">
        <f>F64</f>
        <v>906.5</v>
      </c>
      <c r="G63" s="128">
        <f>G64</f>
        <v>1052.8</v>
      </c>
    </row>
    <row r="64" spans="1:7" ht="42.75" x14ac:dyDescent="0.25">
      <c r="A64" s="31" t="s">
        <v>90</v>
      </c>
      <c r="B64" s="32" t="s">
        <v>35</v>
      </c>
      <c r="C64" s="32" t="s">
        <v>8</v>
      </c>
      <c r="D64" s="33" t="s">
        <v>36</v>
      </c>
      <c r="E64" s="57"/>
      <c r="F64" s="119">
        <f>F65+F69</f>
        <v>906.5</v>
      </c>
      <c r="G64" s="119">
        <f>G65+G69</f>
        <v>1052.8</v>
      </c>
    </row>
    <row r="65" spans="1:7" ht="47.25" x14ac:dyDescent="0.25">
      <c r="A65" s="105" t="s">
        <v>37</v>
      </c>
      <c r="B65" s="107" t="s">
        <v>35</v>
      </c>
      <c r="C65" s="106" t="s">
        <v>8</v>
      </c>
      <c r="D65" s="104" t="s">
        <v>38</v>
      </c>
      <c r="E65" s="104"/>
      <c r="F65" s="127">
        <f t="shared" ref="F65:G67" si="6">F66</f>
        <v>760</v>
      </c>
      <c r="G65" s="127">
        <f t="shared" si="6"/>
        <v>906.3</v>
      </c>
    </row>
    <row r="66" spans="1:7" ht="42.75" x14ac:dyDescent="0.25">
      <c r="A66" s="35" t="s">
        <v>39</v>
      </c>
      <c r="B66" s="36" t="s">
        <v>35</v>
      </c>
      <c r="C66" s="36" t="s">
        <v>8</v>
      </c>
      <c r="D66" s="37" t="s">
        <v>40</v>
      </c>
      <c r="E66" s="8"/>
      <c r="F66" s="120">
        <f t="shared" si="6"/>
        <v>760</v>
      </c>
      <c r="G66" s="120">
        <f t="shared" si="6"/>
        <v>906.3</v>
      </c>
    </row>
    <row r="67" spans="1:7" ht="31.5" x14ac:dyDescent="0.25">
      <c r="A67" s="39" t="s">
        <v>31</v>
      </c>
      <c r="B67" s="40" t="s">
        <v>35</v>
      </c>
      <c r="C67" s="40" t="s">
        <v>8</v>
      </c>
      <c r="D67" s="37" t="s">
        <v>40</v>
      </c>
      <c r="E67" s="41">
        <v>200</v>
      </c>
      <c r="F67" s="121">
        <f t="shared" si="6"/>
        <v>760</v>
      </c>
      <c r="G67" s="121">
        <f t="shared" si="6"/>
        <v>906.3</v>
      </c>
    </row>
    <row r="68" spans="1:7" ht="30" x14ac:dyDescent="0.25">
      <c r="A68" s="43" t="s">
        <v>19</v>
      </c>
      <c r="B68" s="9" t="s">
        <v>35</v>
      </c>
      <c r="C68" s="9" t="s">
        <v>8</v>
      </c>
      <c r="D68" s="37" t="s">
        <v>40</v>
      </c>
      <c r="E68" s="8">
        <v>240</v>
      </c>
      <c r="F68" s="125">
        <v>760</v>
      </c>
      <c r="G68" s="125">
        <v>906.3</v>
      </c>
    </row>
    <row r="69" spans="1:7" ht="47.25" x14ac:dyDescent="0.25">
      <c r="A69" s="105" t="s">
        <v>41</v>
      </c>
      <c r="B69" s="107" t="s">
        <v>35</v>
      </c>
      <c r="C69" s="106" t="s">
        <v>8</v>
      </c>
      <c r="D69" s="104" t="s">
        <v>84</v>
      </c>
      <c r="E69" s="104"/>
      <c r="F69" s="127">
        <f t="shared" ref="F69:G71" si="7">F70</f>
        <v>146.5</v>
      </c>
      <c r="G69" s="127">
        <f t="shared" si="7"/>
        <v>146.5</v>
      </c>
    </row>
    <row r="70" spans="1:7" ht="42.75" x14ac:dyDescent="0.25">
      <c r="A70" s="35" t="s">
        <v>42</v>
      </c>
      <c r="B70" s="36" t="s">
        <v>35</v>
      </c>
      <c r="C70" s="36" t="s">
        <v>8</v>
      </c>
      <c r="D70" s="37" t="s">
        <v>43</v>
      </c>
      <c r="E70" s="8"/>
      <c r="F70" s="120">
        <f t="shared" si="7"/>
        <v>146.5</v>
      </c>
      <c r="G70" s="120">
        <f t="shared" si="7"/>
        <v>146.5</v>
      </c>
    </row>
    <row r="71" spans="1:7" ht="31.5" x14ac:dyDescent="0.25">
      <c r="A71" s="39" t="s">
        <v>31</v>
      </c>
      <c r="B71" s="40" t="s">
        <v>35</v>
      </c>
      <c r="C71" s="40" t="s">
        <v>8</v>
      </c>
      <c r="D71" s="37" t="s">
        <v>43</v>
      </c>
      <c r="E71" s="41">
        <v>200</v>
      </c>
      <c r="F71" s="121">
        <f t="shared" si="7"/>
        <v>146.5</v>
      </c>
      <c r="G71" s="121">
        <f t="shared" si="7"/>
        <v>146.5</v>
      </c>
    </row>
    <row r="72" spans="1:7" ht="30" x14ac:dyDescent="0.25">
      <c r="A72" s="43" t="s">
        <v>19</v>
      </c>
      <c r="B72" s="9" t="s">
        <v>35</v>
      </c>
      <c r="C72" s="9" t="s">
        <v>8</v>
      </c>
      <c r="D72" s="37" t="s">
        <v>43</v>
      </c>
      <c r="E72" s="8">
        <v>240</v>
      </c>
      <c r="F72" s="125">
        <v>146.5</v>
      </c>
      <c r="G72" s="125">
        <v>146.5</v>
      </c>
    </row>
    <row r="73" spans="1:7" ht="33" customHeight="1" x14ac:dyDescent="0.3">
      <c r="A73" s="108" t="s">
        <v>44</v>
      </c>
      <c r="B73" s="110" t="s">
        <v>45</v>
      </c>
      <c r="C73" s="110" t="s">
        <v>9</v>
      </c>
      <c r="D73" s="108"/>
      <c r="E73" s="108"/>
      <c r="F73" s="117">
        <f>F75</f>
        <v>250</v>
      </c>
      <c r="G73" s="117">
        <f>G75</f>
        <v>250</v>
      </c>
    </row>
    <row r="74" spans="1:7" ht="27.75" customHeight="1" x14ac:dyDescent="0.25">
      <c r="A74" s="103" t="s">
        <v>83</v>
      </c>
      <c r="B74" s="65" t="s">
        <v>45</v>
      </c>
      <c r="C74" s="65" t="s">
        <v>8</v>
      </c>
      <c r="D74" s="66"/>
      <c r="E74" s="66"/>
      <c r="F74" s="129">
        <f t="shared" ref="F74:G77" si="8">F75</f>
        <v>250</v>
      </c>
      <c r="G74" s="129">
        <f t="shared" si="8"/>
        <v>250</v>
      </c>
    </row>
    <row r="75" spans="1:7" ht="42.75" x14ac:dyDescent="0.25">
      <c r="A75" s="31" t="s">
        <v>91</v>
      </c>
      <c r="B75" s="32" t="s">
        <v>45</v>
      </c>
      <c r="C75" s="32" t="s">
        <v>8</v>
      </c>
      <c r="D75" s="33" t="s">
        <v>46</v>
      </c>
      <c r="E75" s="57"/>
      <c r="F75" s="119">
        <f t="shared" si="8"/>
        <v>250</v>
      </c>
      <c r="G75" s="119">
        <f t="shared" si="8"/>
        <v>250</v>
      </c>
    </row>
    <row r="76" spans="1:7" ht="42.75" x14ac:dyDescent="0.25">
      <c r="A76" s="35" t="s">
        <v>47</v>
      </c>
      <c r="B76" s="36" t="s">
        <v>45</v>
      </c>
      <c r="C76" s="36" t="s">
        <v>8</v>
      </c>
      <c r="D76" s="37" t="s">
        <v>48</v>
      </c>
      <c r="E76" s="8"/>
      <c r="F76" s="120">
        <f t="shared" si="8"/>
        <v>250</v>
      </c>
      <c r="G76" s="120">
        <f t="shared" si="8"/>
        <v>250</v>
      </c>
    </row>
    <row r="77" spans="1:7" ht="31.5" x14ac:dyDescent="0.25">
      <c r="A77" s="39" t="s">
        <v>31</v>
      </c>
      <c r="B77" s="40" t="s">
        <v>45</v>
      </c>
      <c r="C77" s="40" t="s">
        <v>8</v>
      </c>
      <c r="D77" s="37" t="s">
        <v>48</v>
      </c>
      <c r="E77" s="41">
        <v>200</v>
      </c>
      <c r="F77" s="121">
        <f t="shared" si="8"/>
        <v>250</v>
      </c>
      <c r="G77" s="121">
        <f t="shared" si="8"/>
        <v>250</v>
      </c>
    </row>
    <row r="78" spans="1:7" ht="30" x14ac:dyDescent="0.25">
      <c r="A78" s="43" t="s">
        <v>19</v>
      </c>
      <c r="B78" s="40" t="s">
        <v>45</v>
      </c>
      <c r="C78" s="40" t="s">
        <v>8</v>
      </c>
      <c r="D78" s="37" t="s">
        <v>48</v>
      </c>
      <c r="E78" s="8">
        <v>240</v>
      </c>
      <c r="F78" s="125">
        <v>250</v>
      </c>
      <c r="G78" s="125">
        <v>250</v>
      </c>
    </row>
    <row r="79" spans="1:7" ht="28.5" customHeight="1" x14ac:dyDescent="0.25">
      <c r="A79" s="70" t="s">
        <v>57</v>
      </c>
      <c r="B79" s="71"/>
      <c r="C79" s="71"/>
      <c r="D79" s="72"/>
      <c r="E79" s="72"/>
      <c r="F79" s="130">
        <f>F73+F62+F55+F12</f>
        <v>14681.699999999999</v>
      </c>
      <c r="G79" s="130">
        <f>G73+G62+G55+G12</f>
        <v>15265.499999999998</v>
      </c>
    </row>
    <row r="80" spans="1:7" s="74" customFormat="1" ht="30" hidden="1" x14ac:dyDescent="0.25">
      <c r="A80" s="46" t="s">
        <v>58</v>
      </c>
      <c r="B80" s="47" t="s">
        <v>8</v>
      </c>
      <c r="C80" s="47" t="s">
        <v>26</v>
      </c>
      <c r="D80" s="48">
        <v>73</v>
      </c>
      <c r="E80" s="48"/>
      <c r="F80" s="124">
        <v>0</v>
      </c>
    </row>
    <row r="81" spans="1:6" ht="31.5" hidden="1" x14ac:dyDescent="0.25">
      <c r="A81" s="39" t="s">
        <v>19</v>
      </c>
      <c r="B81" s="40" t="s">
        <v>8</v>
      </c>
      <c r="C81" s="40" t="s">
        <v>26</v>
      </c>
      <c r="D81" s="41">
        <v>73</v>
      </c>
      <c r="E81" s="41">
        <v>240</v>
      </c>
      <c r="F81" s="121">
        <v>0</v>
      </c>
    </row>
    <row r="82" spans="1:6" ht="31.5" hidden="1" x14ac:dyDescent="0.25">
      <c r="A82" s="50" t="s">
        <v>24</v>
      </c>
      <c r="B82" s="9" t="s">
        <v>8</v>
      </c>
      <c r="C82" s="9" t="s">
        <v>26</v>
      </c>
      <c r="D82" s="8">
        <v>73</v>
      </c>
      <c r="E82" s="8">
        <v>243</v>
      </c>
      <c r="F82" s="125"/>
    </row>
    <row r="83" spans="1:6" ht="31.5" hidden="1" x14ac:dyDescent="0.25">
      <c r="A83" s="50" t="s">
        <v>22</v>
      </c>
      <c r="B83" s="9" t="s">
        <v>8</v>
      </c>
      <c r="C83" s="9" t="s">
        <v>26</v>
      </c>
      <c r="D83" s="8">
        <v>73</v>
      </c>
      <c r="E83" s="8">
        <v>244</v>
      </c>
      <c r="F83" s="125"/>
    </row>
    <row r="84" spans="1:6" ht="9.75" hidden="1" customHeight="1" x14ac:dyDescent="0.25">
      <c r="A84" s="39"/>
      <c r="B84" s="9"/>
      <c r="C84" s="9"/>
      <c r="D84" s="8"/>
      <c r="E84" s="8"/>
      <c r="F84" s="125"/>
    </row>
    <row r="85" spans="1:6" ht="28.5" hidden="1" x14ac:dyDescent="0.25">
      <c r="A85" s="31" t="s">
        <v>59</v>
      </c>
      <c r="B85" s="32" t="s">
        <v>8</v>
      </c>
      <c r="C85" s="32" t="s">
        <v>26</v>
      </c>
      <c r="D85" s="33">
        <v>75</v>
      </c>
      <c r="E85" s="57"/>
      <c r="F85" s="119">
        <v>0</v>
      </c>
    </row>
    <row r="86" spans="1:6" ht="57" hidden="1" x14ac:dyDescent="0.25">
      <c r="A86" s="35" t="s">
        <v>60</v>
      </c>
      <c r="B86" s="36" t="s">
        <v>8</v>
      </c>
      <c r="C86" s="36" t="s">
        <v>26</v>
      </c>
      <c r="D86" s="37">
        <v>75</v>
      </c>
      <c r="E86" s="37"/>
      <c r="F86" s="120">
        <v>0</v>
      </c>
    </row>
    <row r="87" spans="1:6" s="74" customFormat="1" ht="30" hidden="1" x14ac:dyDescent="0.25">
      <c r="A87" s="46" t="s">
        <v>61</v>
      </c>
      <c r="B87" s="47" t="s">
        <v>8</v>
      </c>
      <c r="C87" s="47" t="s">
        <v>26</v>
      </c>
      <c r="D87" s="48">
        <v>75</v>
      </c>
      <c r="E87" s="48"/>
      <c r="F87" s="124">
        <v>0</v>
      </c>
    </row>
    <row r="88" spans="1:6" ht="31.5" hidden="1" x14ac:dyDescent="0.25">
      <c r="A88" s="39" t="s">
        <v>20</v>
      </c>
      <c r="B88" s="40" t="s">
        <v>8</v>
      </c>
      <c r="C88" s="40" t="s">
        <v>26</v>
      </c>
      <c r="D88" s="41">
        <v>75</v>
      </c>
      <c r="E88" s="41">
        <v>120</v>
      </c>
      <c r="F88" s="125">
        <v>0</v>
      </c>
    </row>
    <row r="89" spans="1:6" ht="31.5" hidden="1" x14ac:dyDescent="0.25">
      <c r="A89" s="50" t="s">
        <v>21</v>
      </c>
      <c r="B89" s="9" t="s">
        <v>8</v>
      </c>
      <c r="C89" s="9" t="s">
        <v>26</v>
      </c>
      <c r="D89" s="8">
        <v>75</v>
      </c>
      <c r="E89" s="8">
        <v>121</v>
      </c>
      <c r="F89" s="125"/>
    </row>
    <row r="90" spans="1:6" ht="31.5" hidden="1" x14ac:dyDescent="0.25">
      <c r="A90" s="39" t="s">
        <v>19</v>
      </c>
      <c r="B90" s="40" t="s">
        <v>8</v>
      </c>
      <c r="C90" s="40" t="s">
        <v>26</v>
      </c>
      <c r="D90" s="41">
        <v>75</v>
      </c>
      <c r="E90" s="41">
        <v>240</v>
      </c>
      <c r="F90" s="121">
        <v>0</v>
      </c>
    </row>
    <row r="91" spans="1:6" ht="31.5" hidden="1" x14ac:dyDescent="0.25">
      <c r="A91" s="50" t="s">
        <v>22</v>
      </c>
      <c r="B91" s="9" t="s">
        <v>8</v>
      </c>
      <c r="C91" s="9" t="s">
        <v>26</v>
      </c>
      <c r="D91" s="8">
        <v>75</v>
      </c>
      <c r="E91" s="8">
        <v>244</v>
      </c>
      <c r="F91" s="125"/>
    </row>
    <row r="92" spans="1:6" hidden="1" x14ac:dyDescent="0.25">
      <c r="A92" s="43"/>
      <c r="B92" s="9"/>
      <c r="C92" s="9"/>
      <c r="D92" s="8"/>
      <c r="E92" s="8"/>
      <c r="F92" s="125"/>
    </row>
    <row r="93" spans="1:6" ht="15.75" hidden="1" x14ac:dyDescent="0.25">
      <c r="A93" s="53" t="s">
        <v>62</v>
      </c>
      <c r="B93" s="54" t="s">
        <v>8</v>
      </c>
      <c r="C93" s="54" t="s">
        <v>45</v>
      </c>
      <c r="D93" s="55"/>
      <c r="E93" s="55"/>
      <c r="F93" s="123">
        <v>0</v>
      </c>
    </row>
    <row r="94" spans="1:6" ht="28.5" hidden="1" customHeight="1" x14ac:dyDescent="0.25">
      <c r="A94" s="31" t="s">
        <v>63</v>
      </c>
      <c r="B94" s="32" t="s">
        <v>8</v>
      </c>
      <c r="C94" s="32" t="s">
        <v>45</v>
      </c>
      <c r="D94" s="33">
        <v>74</v>
      </c>
      <c r="E94" s="57"/>
      <c r="F94" s="119">
        <v>0</v>
      </c>
    </row>
    <row r="95" spans="1:6" ht="28.5" hidden="1" x14ac:dyDescent="0.25">
      <c r="A95" s="35" t="s">
        <v>64</v>
      </c>
      <c r="B95" s="36" t="s">
        <v>8</v>
      </c>
      <c r="C95" s="36" t="s">
        <v>45</v>
      </c>
      <c r="D95" s="37">
        <v>74</v>
      </c>
      <c r="E95" s="37"/>
      <c r="F95" s="120">
        <v>0</v>
      </c>
    </row>
    <row r="96" spans="1:6" s="74" customFormat="1" ht="30" hidden="1" x14ac:dyDescent="0.25">
      <c r="A96" s="46" t="s">
        <v>64</v>
      </c>
      <c r="B96" s="47" t="s">
        <v>8</v>
      </c>
      <c r="C96" s="47" t="s">
        <v>45</v>
      </c>
      <c r="D96" s="48">
        <v>74</v>
      </c>
      <c r="E96" s="48"/>
      <c r="F96" s="124">
        <v>0</v>
      </c>
    </row>
    <row r="97" spans="1:6" ht="15.75" hidden="1" x14ac:dyDescent="0.25">
      <c r="A97" s="39" t="s">
        <v>65</v>
      </c>
      <c r="B97" s="40" t="s">
        <v>8</v>
      </c>
      <c r="C97" s="40" t="s">
        <v>45</v>
      </c>
      <c r="D97" s="41">
        <v>74</v>
      </c>
      <c r="E97" s="41">
        <v>870</v>
      </c>
      <c r="F97" s="125"/>
    </row>
    <row r="99" spans="1:6" ht="18.75" x14ac:dyDescent="0.3">
      <c r="A99" s="75" t="s">
        <v>66</v>
      </c>
      <c r="B99" s="76"/>
      <c r="C99" s="76"/>
      <c r="D99" s="76"/>
    </row>
    <row r="100" spans="1:6" ht="30" customHeight="1" x14ac:dyDescent="0.25">
      <c r="A100" s="178" t="s">
        <v>67</v>
      </c>
      <c r="B100" s="179"/>
      <c r="C100" s="179"/>
      <c r="D100" s="179"/>
      <c r="E100" s="179"/>
      <c r="F100" s="179"/>
    </row>
  </sheetData>
  <mergeCells count="4">
    <mergeCell ref="A100:F100"/>
    <mergeCell ref="F1:G1"/>
    <mergeCell ref="D2:G3"/>
    <mergeCell ref="A8:G8"/>
  </mergeCells>
  <pageMargins left="0.70866141732283472" right="0.70866141732283472" top="0.55118110236220474" bottom="0.55118110236220474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</vt:lpstr>
      <vt:lpstr>приложение 1.1</vt:lpstr>
      <vt:lpstr>приложение 3   </vt:lpstr>
      <vt:lpstr>приложение 3.1</vt:lpstr>
      <vt:lpstr>приложение 4</vt:lpstr>
      <vt:lpstr>приложение 4.1</vt:lpstr>
      <vt:lpstr>'приложение 1'!Заголовки_для_печати</vt:lpstr>
      <vt:lpstr>'приложение 1.1'!Заголовки_для_печати</vt:lpstr>
      <vt:lpstr>'приложение 3   '!Заголовки_для_печати</vt:lpstr>
      <vt:lpstr>'приложение 3.1'!Заголовки_для_печати</vt:lpstr>
      <vt:lpstr>'приложение 4'!Заголовки_для_печати</vt:lpstr>
      <vt:lpstr>'приложение 4.1'!Заголовки_для_печати</vt:lpstr>
      <vt:lpstr>'приложение 1'!Область_печати</vt:lpstr>
      <vt:lpstr>'приложение 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2017-11-20T11:04:00Z</cp:lastPrinted>
  <dcterms:created xsi:type="dcterms:W3CDTF">2015-12-29T06:18:50Z</dcterms:created>
  <dcterms:modified xsi:type="dcterms:W3CDTF">2017-11-20T11:44:14Z</dcterms:modified>
</cp:coreProperties>
</file>